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8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<sst xmlns="http://schemas.openxmlformats.org/spreadsheetml/2006/main" count="423" uniqueCount="286">
  <si>
    <t>УТВЕРЖДАЮ</t>
  </si>
  <si>
    <t>Исполнительный директор АО «Авиастар-ОПЭ»</t>
  </si>
  <si>
    <t>_____________________Д.А. Самойлов</t>
  </si>
  <si>
    <t>«_____»_____________________2018 г.</t>
  </si>
  <si>
    <t>2019 г.</t>
  </si>
  <si>
    <t>Выписка из сводного графика временного отключения потребления электрической мощности (кВт)</t>
  </si>
  <si>
    <t xml:space="preserve">на период с 01.10.2019 г. по 30.09.2020 г. по АО «Авиастар-ОПЭ», утвержденного Филиалом ПАО "МРСК Волги"-"УРС" </t>
  </si>
  <si>
    <t>и согласованного с Филиалом АО "СО ЕЭС" Самарское РДУ и Правительством Ульяновской области</t>
  </si>
  <si>
    <t>№ п/п</t>
  </si>
  <si>
    <t>Наименование подстанции</t>
  </si>
  <si>
    <t>№ фидера</t>
  </si>
  <si>
    <t>Номер очереди ограничения (отключения) кВт</t>
  </si>
  <si>
    <t>Потребители</t>
  </si>
  <si>
    <t>Время отключения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</si>
  <si>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</si>
  <si>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</si>
  <si>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</si>
  <si>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</si>
  <si>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</si>
  <si>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</si>
  <si>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</si>
  <si>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</si>
  <si>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</si>
  <si>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</si>
  <si>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1. Время отключения до 5 мин</t>
  </si>
  <si>
    <t>КВт*ч в мес.</t>
  </si>
  <si>
    <t>1.1</t>
  </si>
  <si>
    <t>ПС "Центральная"</t>
  </si>
  <si>
    <t>ООО "ЦентрПрогресс"</t>
  </si>
  <si>
    <t>до 5 мин</t>
  </si>
  <si>
    <t>1.2</t>
  </si>
  <si>
    <t>ООО "Дельта-Сервис"</t>
  </si>
  <si>
    <t>1.3</t>
  </si>
  <si>
    <t>ФКУ "Центр ГИМС МЧС Росии по Ульяновской области"</t>
  </si>
  <si>
    <t>1.4</t>
  </si>
  <si>
    <t>531</t>
  </si>
  <si>
    <t>1.5</t>
  </si>
  <si>
    <t>ООО "Стандарт-Инвест"</t>
  </si>
  <si>
    <t>1.6</t>
  </si>
  <si>
    <t>ООО "УК Аквамарин"</t>
  </si>
  <si>
    <t>1.7</t>
  </si>
  <si>
    <t>ООО "РЭС"</t>
  </si>
  <si>
    <t>1.8</t>
  </si>
  <si>
    <t>ООО "Чистый звук"</t>
  </si>
  <si>
    <t>1.9</t>
  </si>
  <si>
    <t>ООО "Век"</t>
  </si>
  <si>
    <t>1.10</t>
  </si>
  <si>
    <t>1.11</t>
  </si>
  <si>
    <t>1.12</t>
  </si>
  <si>
    <t>1.13</t>
  </si>
  <si>
    <t>1.14</t>
  </si>
  <si>
    <t>1.15</t>
  </si>
  <si>
    <t>Всего за время отключения 5 мин</t>
  </si>
  <si>
    <t>2.  Время отключения от 5 до 20 мин</t>
  </si>
  <si>
    <t>2.4</t>
  </si>
  <si>
    <r>
      <rPr>
        <b/>
        <sz val="11"/>
        <color indexed="8"/>
        <rFont val="Calibri"/>
        <family val="2"/>
      </rPr>
      <t>ПС "Чердаклы"</t>
    </r>
  </si>
  <si>
    <r>
      <t xml:space="preserve">ОАО </t>
    </r>
    <r>
      <rPr>
        <sz val="11"/>
        <color indexed="8"/>
        <rFont val="Calibri"/>
        <family val="2"/>
      </rPr>
      <t>"Ульяновская сетевая компания"</t>
    </r>
  </si>
  <si>
    <t>от 5 до 20 мин</t>
  </si>
  <si>
    <t>2.5</t>
  </si>
  <si>
    <r>
      <t xml:space="preserve">ООО </t>
    </r>
    <r>
      <rPr>
        <sz val="11"/>
        <color indexed="8"/>
        <rFont val="Calibri"/>
        <family val="2"/>
      </rPr>
      <t>"Двери Поволжья"</t>
    </r>
  </si>
  <si>
    <t>2.6</t>
  </si>
  <si>
    <t>ИП Дамиров А.К.</t>
  </si>
  <si>
    <t>2.7</t>
  </si>
  <si>
    <t>ООО "СтеклоПласт"</t>
  </si>
  <si>
    <t>2.8</t>
  </si>
  <si>
    <t>ООО "РосТрейд ПТС"</t>
  </si>
  <si>
    <t>2.9</t>
  </si>
  <si>
    <t>ООО "Кизир"</t>
  </si>
  <si>
    <t>2.10</t>
  </si>
  <si>
    <t>ООО "Шейл Дорс"</t>
  </si>
  <si>
    <t>2.11</t>
  </si>
  <si>
    <t>ООО "Мукомол-Плюс"</t>
  </si>
  <si>
    <t>2.12</t>
  </si>
  <si>
    <t>ОАО "Чердаклинский комбикормовый завод"</t>
  </si>
  <si>
    <t>2.13</t>
  </si>
  <si>
    <t>ИП Карпухина</t>
  </si>
  <si>
    <t>2.14</t>
  </si>
  <si>
    <t>ф.л. Горбанева Е.А.</t>
  </si>
  <si>
    <t>2.15</t>
  </si>
  <si>
    <t>ИП Лотфуллин И.З.</t>
  </si>
  <si>
    <t>2.16</t>
  </si>
  <si>
    <t>ООО "Чердаклинагропромснаб"</t>
  </si>
  <si>
    <t>2.17</t>
  </si>
  <si>
    <t>ООО "Энергопром Групп"</t>
  </si>
  <si>
    <t>2.18</t>
  </si>
  <si>
    <t>2.19</t>
  </si>
  <si>
    <t>ф.л. Веденеев</t>
  </si>
  <si>
    <t>2.20</t>
  </si>
  <si>
    <t>ООО "Простор"</t>
  </si>
  <si>
    <t>2.21</t>
  </si>
  <si>
    <t>ООО "Самур"</t>
  </si>
  <si>
    <t>2.22</t>
  </si>
  <si>
    <t>ф.л. Сизов</t>
  </si>
  <si>
    <t>2.23</t>
  </si>
  <si>
    <t>д/с Родничок</t>
  </si>
  <si>
    <t>2.24</t>
  </si>
  <si>
    <t>2.25</t>
  </si>
  <si>
    <t>ф.л. Жинов В.И.</t>
  </si>
  <si>
    <t>2.26</t>
  </si>
  <si>
    <t>ООО "Завод МАФ"</t>
  </si>
  <si>
    <t>Итого по ПС Чердаклы</t>
  </si>
  <si>
    <t>2.47</t>
  </si>
  <si>
    <t>ГПП "НГ-1"</t>
  </si>
  <si>
    <t>ООО "Надежные партнеры"</t>
  </si>
  <si>
    <t>2.48</t>
  </si>
  <si>
    <t>63</t>
  </si>
  <si>
    <t>2.49</t>
  </si>
  <si>
    <t>21</t>
  </si>
  <si>
    <t>МУП "УльГЭС"</t>
  </si>
  <si>
    <t>2.50</t>
  </si>
  <si>
    <t>43</t>
  </si>
  <si>
    <t>2.51</t>
  </si>
  <si>
    <t>44</t>
  </si>
  <si>
    <t>Филиал ПАО "МРСК" Ульяновские
 распределительные сети ДПО</t>
  </si>
  <si>
    <t>2.52</t>
  </si>
  <si>
    <t>2.53</t>
  </si>
  <si>
    <t>Итого по ГПП НГ-1</t>
  </si>
  <si>
    <t>2.54</t>
  </si>
  <si>
    <t>ГПП "НГ-2"</t>
  </si>
  <si>
    <t>ООО "Симбирсксетьсервис"</t>
  </si>
  <si>
    <t>2.55</t>
  </si>
  <si>
    <t>9</t>
  </si>
  <si>
    <t>2.56</t>
  </si>
  <si>
    <t>2.57</t>
  </si>
  <si>
    <t>2.58</t>
  </si>
  <si>
    <t>30</t>
  </si>
  <si>
    <t>2.59</t>
  </si>
  <si>
    <t>Итого по ГПП НГ-2</t>
  </si>
  <si>
    <t>Всего за время отключения от 5 до 20 мин</t>
  </si>
  <si>
    <t>3.  Время отключения от 20 до 60 мин</t>
  </si>
  <si>
    <t>2.1</t>
  </si>
  <si>
    <t>537</t>
  </si>
  <si>
    <t>от 20 до 60 мин</t>
  </si>
  <si>
    <t>2.2</t>
  </si>
  <si>
    <t>2.3</t>
  </si>
  <si>
    <t>Итого по ПС Центральная</t>
  </si>
  <si>
    <t>2.27</t>
  </si>
  <si>
    <t>ГПП "Стройбаза"</t>
  </si>
  <si>
    <t>4</t>
  </si>
  <si>
    <r>
      <t xml:space="preserve">АО </t>
    </r>
    <r>
      <rPr>
        <sz val="11"/>
        <color indexed="8"/>
        <rFont val="Calibri"/>
        <family val="2"/>
      </rPr>
      <t>"Арматурная корпорация"</t>
    </r>
  </si>
  <si>
    <t>2.28</t>
  </si>
  <si>
    <t>19</t>
  </si>
  <si>
    <t>АО "Завод ЖБИ-4"</t>
  </si>
  <si>
    <t>2.29</t>
  </si>
  <si>
    <t>23</t>
  </si>
  <si>
    <t>2.30</t>
  </si>
  <si>
    <t>42</t>
  </si>
  <si>
    <t>ИП Парфенов В.И.</t>
  </si>
  <si>
    <t>2.31</t>
  </si>
  <si>
    <t>АО "Ульяновскдорстрой"</t>
  </si>
  <si>
    <t>2.32</t>
  </si>
  <si>
    <t>ООО "Стандарт"</t>
  </si>
  <si>
    <t>2.33</t>
  </si>
  <si>
    <t>ООО "Окант"</t>
  </si>
  <si>
    <t>Итого по ГПП Стройбаза</t>
  </si>
  <si>
    <t>2.34</t>
  </si>
  <si>
    <t>ГПП "Площадка 3"</t>
  </si>
  <si>
    <t>ООО "Вигма"</t>
  </si>
  <si>
    <t>2.35</t>
  </si>
  <si>
    <t>ОАО "Ульяновскметалл"</t>
  </si>
  <si>
    <t>2.36</t>
  </si>
  <si>
    <t>40</t>
  </si>
  <si>
    <t>ООО "Татнефть-АЗС-Ульяновск"</t>
  </si>
  <si>
    <t>2.37</t>
  </si>
  <si>
    <t>ООО "Никма"</t>
  </si>
  <si>
    <t>Итого по ГПП Площадка 3</t>
  </si>
  <si>
    <t>2.38</t>
  </si>
  <si>
    <t>ГПП "Станкозавод"</t>
  </si>
  <si>
    <t>ООО "Зенит-Авто"</t>
  </si>
  <si>
    <t>2.39</t>
  </si>
  <si>
    <t>2.40</t>
  </si>
  <si>
    <t>ООО "Шток-Авто"</t>
  </si>
  <si>
    <t>2.41</t>
  </si>
  <si>
    <t>24</t>
  </si>
  <si>
    <t>2.42</t>
  </si>
  <si>
    <t>10</t>
  </si>
  <si>
    <t>ООО "МПЗ"</t>
  </si>
  <si>
    <t>2.43</t>
  </si>
  <si>
    <t>15</t>
  </si>
  <si>
    <t>ООО"АСК"</t>
  </si>
  <si>
    <t>2.44</t>
  </si>
  <si>
    <t>2.45</t>
  </si>
  <si>
    <t>АО "Хемпель"</t>
  </si>
  <si>
    <t>2.46</t>
  </si>
  <si>
    <t>ООО ДК "Эталон"</t>
  </si>
  <si>
    <t>Итого по ГПП Станкозавод</t>
  </si>
  <si>
    <t>2.60</t>
  </si>
  <si>
    <t>ГПП "ОСК"</t>
  </si>
  <si>
    <t>ПАО "МРСК Волги"</t>
  </si>
  <si>
    <t>2.61</t>
  </si>
  <si>
    <t>2.62</t>
  </si>
  <si>
    <t>ОАО "Промстройкомплект"</t>
  </si>
  <si>
    <t>Итого по ГПП ОСК</t>
  </si>
  <si>
    <t>2.63</t>
  </si>
  <si>
    <t>ГПП "Юбилейная"</t>
  </si>
  <si>
    <t>5</t>
  </si>
  <si>
    <t>АО "АБ ИнБев Эфес"</t>
  </si>
  <si>
    <t>2.64</t>
  </si>
  <si>
    <t>35</t>
  </si>
  <si>
    <t>2.65</t>
  </si>
  <si>
    <t>ООО "Бриджстоун Тайер 
Мануфэкчуринг Рус"</t>
  </si>
  <si>
    <t>Итого по ГПП Юбилейная</t>
  </si>
  <si>
    <t>2.66</t>
  </si>
  <si>
    <t>ГПП "Зенит"</t>
  </si>
  <si>
    <t>Филиал ПАО "МРСК" Ульяновские 
распределительные сети ДПО</t>
  </si>
  <si>
    <t>2.67</t>
  </si>
  <si>
    <t>2.68</t>
  </si>
  <si>
    <t>17</t>
  </si>
  <si>
    <t>Итого по ГПП Зенит</t>
  </si>
  <si>
    <t>2.69</t>
  </si>
  <si>
    <t>РП-1 "ПКЗ"</t>
  </si>
  <si>
    <t>ООО "СК "Энергоком"</t>
  </si>
  <si>
    <t>2.70</t>
  </si>
  <si>
    <t>ООО "Ульстек"</t>
  </si>
  <si>
    <t>2.71</t>
  </si>
  <si>
    <t>ГСК "Авиатор"</t>
  </si>
  <si>
    <t>2.72</t>
  </si>
  <si>
    <t>ОАО "Симбирск-Лада"</t>
  </si>
  <si>
    <t>2.73</t>
  </si>
  <si>
    <t>ООО "РегионПромСтрой"</t>
  </si>
  <si>
    <t>2.74</t>
  </si>
  <si>
    <t>ООО "Триумф-пак"</t>
  </si>
  <si>
    <t>2.75</t>
  </si>
  <si>
    <t>ООО "Ул. полимер композит"</t>
  </si>
  <si>
    <t>2.76</t>
  </si>
  <si>
    <t>8</t>
  </si>
  <si>
    <t>ООО "Лофт"</t>
  </si>
  <si>
    <t>Итого по РП-1 ПКЗ</t>
  </si>
  <si>
    <t>2.77</t>
  </si>
  <si>
    <t>РП-2 "ПКЗ"</t>
  </si>
  <si>
    <t>ООО "УК Маяк"</t>
  </si>
  <si>
    <t>2.78</t>
  </si>
  <si>
    <t>2.79</t>
  </si>
  <si>
    <t>ООО "Символ"</t>
  </si>
  <si>
    <t>2.80</t>
  </si>
  <si>
    <t>26</t>
  </si>
  <si>
    <t>ООО "Сервисгаз"</t>
  </si>
  <si>
    <t>2.81</t>
  </si>
  <si>
    <t>16</t>
  </si>
  <si>
    <t>ООО "Улпром"</t>
  </si>
  <si>
    <t>2.82</t>
  </si>
  <si>
    <t>20</t>
  </si>
  <si>
    <t>ИП Филиппова Р.Н.</t>
  </si>
  <si>
    <t>Итого по РП-2 ПКЗ</t>
  </si>
  <si>
    <t>2.83</t>
  </si>
  <si>
    <t>РП-3 "ПКЗ"</t>
  </si>
  <si>
    <t>2.84</t>
  </si>
  <si>
    <t>ОАО "АлМет"</t>
  </si>
  <si>
    <t>2.85</t>
  </si>
  <si>
    <t>ООО "СимбирскВторРесурс"</t>
  </si>
  <si>
    <t>2.86</t>
  </si>
  <si>
    <t>1</t>
  </si>
  <si>
    <t>ООО "Регионпромстрой"</t>
  </si>
  <si>
    <t>2.87</t>
  </si>
  <si>
    <t>3</t>
  </si>
  <si>
    <t>ООО "ВТР"</t>
  </si>
  <si>
    <t>2.88</t>
  </si>
  <si>
    <t>ИП Васильев Б.Н.</t>
  </si>
  <si>
    <t>2.89</t>
  </si>
  <si>
    <t>ООО "Витория"</t>
  </si>
  <si>
    <t>2.90</t>
  </si>
  <si>
    <t>12</t>
  </si>
  <si>
    <t>Итого по РП-3 ПКЗ</t>
  </si>
  <si>
    <t>2.91</t>
  </si>
  <si>
    <t>РП-4 "ПКЗ"</t>
  </si>
  <si>
    <t>6</t>
  </si>
  <si>
    <t>ООО "Ульяновскнефтепродукт"</t>
  </si>
  <si>
    <t>2.92</t>
  </si>
  <si>
    <t>ООО "Река-Фарм"</t>
  </si>
  <si>
    <t>2.93</t>
  </si>
  <si>
    <t>ООО "МИДИ"</t>
  </si>
  <si>
    <t>Итого по РП-4 ПКЗ</t>
  </si>
  <si>
    <t>2.94</t>
  </si>
  <si>
    <t>РП-7 "Таката"</t>
  </si>
  <si>
    <t>ООО "Технопарк Заволжье"</t>
  </si>
  <si>
    <t>2.95</t>
  </si>
  <si>
    <t>7</t>
  </si>
  <si>
    <t>ООО "Джойсон Сейфти Системс Рус"</t>
  </si>
  <si>
    <t>2.96</t>
  </si>
  <si>
    <t>2.97</t>
  </si>
  <si>
    <t>ООО "Управляющая компания индустриальными парками региона"</t>
  </si>
  <si>
    <t>Итого по РП-7 Таката</t>
  </si>
  <si>
    <t>Всего за время отключения от 20 до 60 мин</t>
  </si>
  <si>
    <t xml:space="preserve">Итого </t>
  </si>
  <si>
    <t xml:space="preserve">                   Зам. начальника ПТО АО «Авиастар-ОПЭ»__________________Зубарева Н.Ю.</t>
  </si>
  <si>
    <t>исп. Захарова И.Ф.
 т. 26-34-94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</si>
</sst>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7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2" fontId="4" fillId="0" borderId="0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Alignment="1" quotePrefix="1">
      <alignment horizontal="lef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0" fillId="33" borderId="10" xfId="0" applyNumberFormat="1" applyFill="1" applyBorder="1" applyAlignment="1" quotePrefix="1">
      <alignment horizontal="center" vertical="center"/>
    </xf>
    <xf numFmtId="49" fontId="0" fillId="33" borderId="10" xfId="0" applyNumberFormat="1" applyFill="1" applyBorder="1" applyAlignment="1" quotePrefix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quotePrefix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43" fillId="0" borderId="11" xfId="0" applyNumberFormat="1" applyFont="1" applyBorder="1" applyAlignment="1" quotePrefix="1">
      <alignment horizontal="left"/>
    </xf>
    <xf numFmtId="49" fontId="43" fillId="0" borderId="12" xfId="0" applyNumberFormat="1" applyFont="1" applyBorder="1" applyAlignment="1" quotePrefix="1">
      <alignment/>
    </xf>
    <xf numFmtId="164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Font="1" applyBorder="1" applyAlignment="1">
      <alignment/>
    </xf>
    <xf numFmtId="1" fontId="0" fillId="33" borderId="14" xfId="0" applyNumberFormat="1" applyFont="1" applyFill="1" applyBorder="1" applyAlignment="1">
      <alignment/>
    </xf>
    <xf numFmtId="49" fontId="0" fillId="33" borderId="14" xfId="0" applyNumberFormat="1" applyFill="1" applyBorder="1" applyAlignment="1" quotePrefix="1">
      <alignment horizontal="center" vertical="top" wrapText="1"/>
    </xf>
    <xf numFmtId="0" fontId="0" fillId="0" borderId="14" xfId="0" applyBorder="1" applyAlignment="1" quotePrefix="1">
      <alignment horizontal="left" wrapText="1"/>
    </xf>
    <xf numFmtId="49" fontId="0" fillId="33" borderId="10" xfId="0" applyNumberFormat="1" applyFill="1" applyBorder="1" applyAlignment="1" quotePrefix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 quotePrefix="1">
      <alignment horizontal="center" vertical="top" wrapText="1"/>
    </xf>
    <xf numFmtId="49" fontId="0" fillId="0" borderId="15" xfId="0" applyNumberFormat="1" applyFont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33" borderId="16" xfId="0" applyNumberFormat="1" applyFont="1" applyFill="1" applyBorder="1" applyAlignment="1" quotePrefix="1">
      <alignment horizontal="center"/>
    </xf>
    <xf numFmtId="49" fontId="0" fillId="33" borderId="17" xfId="0" applyNumberFormat="1" applyFont="1" applyFill="1" applyBorder="1" applyAlignment="1">
      <alignment/>
    </xf>
    <xf numFmtId="49" fontId="0" fillId="0" borderId="14" xfId="0" applyNumberFormat="1" applyFont="1" applyBorder="1" applyAlignment="1" quotePrefix="1">
      <alignment horizontal="center"/>
    </xf>
    <xf numFmtId="49" fontId="0" fillId="0" borderId="14" xfId="0" applyNumberFormat="1" applyFill="1" applyBorder="1" applyAlignment="1">
      <alignment horizontal="center" wrapText="1"/>
    </xf>
    <xf numFmtId="1" fontId="0" fillId="33" borderId="14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/>
    </xf>
    <xf numFmtId="49" fontId="0" fillId="0" borderId="10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vertic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ill="1" applyBorder="1" applyAlignment="1">
      <alignment horizontal="center" wrapText="1"/>
    </xf>
    <xf numFmtId="1" fontId="0" fillId="0" borderId="15" xfId="0" applyNumberFormat="1" applyBorder="1" applyAlignment="1">
      <alignment horizontal="center"/>
    </xf>
    <xf numFmtId="1" fontId="0" fillId="33" borderId="15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top"/>
    </xf>
    <xf numFmtId="49" fontId="43" fillId="0" borderId="16" xfId="0" applyNumberFormat="1" applyFont="1" applyBorder="1" applyAlignment="1" quotePrefix="1">
      <alignment horizontal="center"/>
    </xf>
    <xf numFmtId="1" fontId="0" fillId="0" borderId="16" xfId="0" applyNumberFormat="1" applyBorder="1" applyAlignment="1">
      <alignment horizontal="center"/>
    </xf>
    <xf numFmtId="1" fontId="0" fillId="33" borderId="16" xfId="0" applyNumberForma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49" fontId="0" fillId="33" borderId="19" xfId="0" applyNumberForma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0" xfId="0" applyBorder="1" applyAlignment="1">
      <alignment wrapText="1"/>
    </xf>
    <xf numFmtId="49" fontId="43" fillId="0" borderId="20" xfId="0" applyNumberFormat="1" applyFont="1" applyBorder="1" applyAlignment="1" quotePrefix="1">
      <alignment horizontal="left"/>
    </xf>
    <xf numFmtId="49" fontId="43" fillId="0" borderId="21" xfId="0" applyNumberFormat="1" applyFont="1" applyBorder="1" applyAlignment="1" quotePrefix="1">
      <alignment/>
    </xf>
    <xf numFmtId="164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left" wrapText="1"/>
    </xf>
    <xf numFmtId="1" fontId="0" fillId="0" borderId="15" xfId="0" applyNumberFormat="1" applyBorder="1" applyAlignment="1">
      <alignment/>
    </xf>
    <xf numFmtId="1" fontId="0" fillId="0" borderId="15" xfId="0" applyNumberFormat="1" applyBorder="1" applyAlignment="1">
      <alignment horizontal="center" vertical="center"/>
    </xf>
    <xf numFmtId="49" fontId="0" fillId="33" borderId="15" xfId="0" applyNumberFormat="1" applyFill="1" applyBorder="1" applyAlignment="1" quotePrefix="1">
      <alignment horizontal="center" vertical="center" wrapText="1"/>
    </xf>
    <xf numFmtId="0" fontId="0" fillId="0" borderId="15" xfId="0" applyBorder="1" applyAlignment="1" quotePrefix="1">
      <alignment horizontal="left" wrapText="1"/>
    </xf>
    <xf numFmtId="1" fontId="0" fillId="0" borderId="16" xfId="0" applyNumberFormat="1" applyBorder="1" applyAlignment="1">
      <alignment/>
    </xf>
    <xf numFmtId="49" fontId="0" fillId="33" borderId="21" xfId="0" applyNumberFormat="1" applyFill="1" applyBorder="1" applyAlignment="1" quotePrefix="1">
      <alignment horizontal="center" vertical="center"/>
    </xf>
    <xf numFmtId="0" fontId="0" fillId="0" borderId="17" xfId="0" applyBorder="1" applyAlignment="1">
      <alignment wrapText="1"/>
    </xf>
    <xf numFmtId="49" fontId="0" fillId="0" borderId="14" xfId="0" applyNumberFormat="1" applyFont="1" applyBorder="1" applyAlignment="1">
      <alignment horizontal="center" wrapText="1"/>
    </xf>
    <xf numFmtId="1" fontId="0" fillId="33" borderId="0" xfId="0" applyNumberFormat="1" applyFill="1" applyAlignment="1">
      <alignment/>
    </xf>
    <xf numFmtId="1" fontId="0" fillId="0" borderId="14" xfId="0" applyNumberFormat="1" applyFont="1" applyBorder="1" applyAlignment="1" quotePrefix="1">
      <alignment horizontal="center"/>
    </xf>
    <xf numFmtId="1" fontId="0" fillId="33" borderId="14" xfId="0" applyNumberFormat="1" applyFill="1" applyBorder="1" applyAlignment="1">
      <alignment horizontal="center"/>
    </xf>
    <xf numFmtId="49" fontId="0" fillId="33" borderId="14" xfId="0" applyNumberFormat="1" applyFill="1" applyBorder="1" applyAlignment="1">
      <alignment horizontal="center" vertical="top"/>
    </xf>
    <xf numFmtId="1" fontId="0" fillId="0" borderId="10" xfId="0" applyNumberFormat="1" applyFont="1" applyBorder="1" applyAlignment="1" quotePrefix="1">
      <alignment horizont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Border="1" applyAlignment="1" quotePrefix="1">
      <alignment horizontal="center"/>
    </xf>
    <xf numFmtId="49" fontId="0" fillId="33" borderId="15" xfId="0" applyNumberFormat="1" applyFill="1" applyBorder="1" applyAlignment="1">
      <alignment horizontal="center" vertical="top"/>
    </xf>
    <xf numFmtId="1" fontId="0" fillId="33" borderId="16" xfId="0" applyNumberFormat="1" applyFont="1" applyFill="1" applyBorder="1" applyAlignment="1">
      <alignment/>
    </xf>
    <xf numFmtId="1" fontId="0" fillId="0" borderId="16" xfId="0" applyNumberFormat="1" applyFont="1" applyBorder="1" applyAlignment="1" quotePrefix="1">
      <alignment horizontal="center"/>
    </xf>
    <xf numFmtId="49" fontId="0" fillId="33" borderId="17" xfId="0" applyNumberFormat="1" applyFill="1" applyBorder="1" applyAlignment="1">
      <alignment horizontal="center" vertical="top"/>
    </xf>
    <xf numFmtId="49" fontId="0" fillId="0" borderId="14" xfId="0" applyNumberFormat="1" applyBorder="1" applyAlignment="1">
      <alignment horizontal="center" wrapText="1"/>
    </xf>
    <xf numFmtId="49" fontId="0" fillId="33" borderId="19" xfId="0" applyNumberFormat="1" applyFont="1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wrapText="1"/>
    </xf>
    <xf numFmtId="1" fontId="0" fillId="33" borderId="16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15" xfId="0" applyNumberFormat="1" applyFill="1" applyBorder="1" applyAlignment="1" quotePrefix="1">
      <alignment horizontal="center" wrapText="1"/>
    </xf>
    <xf numFmtId="49" fontId="0" fillId="33" borderId="19" xfId="0" applyNumberFormat="1" applyFill="1" applyBorder="1" applyAlignment="1" quotePrefix="1">
      <alignment horizontal="center" wrapText="1"/>
    </xf>
    <xf numFmtId="1" fontId="0" fillId="0" borderId="18" xfId="0" applyNumberFormat="1" applyFont="1" applyBorder="1" applyAlignment="1">
      <alignment horizontal="center"/>
    </xf>
    <xf numFmtId="49" fontId="0" fillId="33" borderId="0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 quotePrefix="1">
      <alignment horizontal="center" wrapText="1"/>
    </xf>
    <xf numFmtId="1" fontId="0" fillId="0" borderId="14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left" wrapText="1"/>
    </xf>
    <xf numFmtId="1" fontId="0" fillId="0" borderId="16" xfId="0" applyNumberFormat="1" applyBorder="1" applyAlignment="1">
      <alignment horizontal="left"/>
    </xf>
    <xf numFmtId="1" fontId="0" fillId="33" borderId="16" xfId="0" applyNumberFormat="1" applyFill="1" applyBorder="1" applyAlignment="1">
      <alignment horizontal="left"/>
    </xf>
    <xf numFmtId="1" fontId="0" fillId="33" borderId="14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4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4" fontId="44" fillId="0" borderId="0" xfId="0" applyNumberFormat="1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Font="1" applyAlignment="1" quotePrefix="1">
      <alignment horizontal="center" vertical="top" wrapText="1"/>
    </xf>
    <xf numFmtId="49" fontId="43" fillId="0" borderId="22" xfId="0" applyNumberFormat="1" applyFont="1" applyBorder="1" applyAlignment="1" quotePrefix="1">
      <alignment horizontal="center"/>
    </xf>
    <xf numFmtId="49" fontId="43" fillId="0" borderId="16" xfId="0" applyNumberFormat="1" applyFont="1" applyBorder="1" applyAlignment="1" quotePrefix="1">
      <alignment horizontal="center"/>
    </xf>
    <xf numFmtId="49" fontId="34" fillId="0" borderId="10" xfId="0" applyNumberFormat="1" applyFont="1" applyBorder="1" applyAlignment="1" quotePrefix="1">
      <alignment horizontal="center" vertical="top"/>
    </xf>
    <xf numFmtId="49" fontId="34" fillId="0" borderId="15" xfId="0" applyNumberFormat="1" applyFont="1" applyBorder="1" applyAlignment="1" quotePrefix="1">
      <alignment horizontal="center" vertical="top"/>
    </xf>
    <xf numFmtId="49" fontId="0" fillId="33" borderId="10" xfId="0" applyNumberFormat="1" applyFont="1" applyFill="1" applyBorder="1" applyAlignment="1">
      <alignment horizontal="center" vertical="center" wrapText="1"/>
    </xf>
    <xf numFmtId="49" fontId="43" fillId="0" borderId="22" xfId="0" applyNumberFormat="1" applyFont="1" applyBorder="1" applyAlignment="1" quotePrefix="1">
      <alignment horizontal="left"/>
    </xf>
    <xf numFmtId="49" fontId="43" fillId="0" borderId="16" xfId="0" applyNumberFormat="1" applyFont="1" applyBorder="1" applyAlignment="1" quotePrefix="1">
      <alignment horizontal="left"/>
    </xf>
    <xf numFmtId="49" fontId="34" fillId="33" borderId="14" xfId="0" applyNumberFormat="1" applyFont="1" applyFill="1" applyBorder="1" applyAlignment="1" quotePrefix="1">
      <alignment horizontal="center"/>
    </xf>
    <xf numFmtId="49" fontId="34" fillId="33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49" fontId="34" fillId="0" borderId="14" xfId="0" applyNumberFormat="1" applyFont="1" applyBorder="1" applyAlignment="1" quotePrefix="1">
      <alignment horizontal="center" vertical="top"/>
    </xf>
    <xf numFmtId="49" fontId="0" fillId="33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0" fillId="33" borderId="14" xfId="0" applyNumberFormat="1" applyFill="1" applyBorder="1" applyAlignment="1" quotePrefix="1">
      <alignment horizontal="center" wrapText="1"/>
    </xf>
    <xf numFmtId="49" fontId="0" fillId="33" borderId="10" xfId="0" applyNumberFormat="1" applyFill="1" applyBorder="1" applyAlignment="1" quotePrefix="1">
      <alignment horizontal="center" wrapText="1"/>
    </xf>
    <xf numFmtId="49" fontId="5" fillId="0" borderId="10" xfId="0" applyNumberFormat="1" applyFont="1" applyBorder="1" applyAlignment="1" quotePrefix="1">
      <alignment horizontal="center" vertical="top"/>
    </xf>
    <xf numFmtId="49" fontId="5" fillId="0" borderId="15" xfId="0" applyNumberFormat="1" applyFont="1" applyBorder="1" applyAlignment="1" quotePrefix="1">
      <alignment horizontal="center" vertical="top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0" fillId="33" borderId="19" xfId="0" applyNumberFormat="1" applyFill="1" applyBorder="1" applyAlignment="1">
      <alignment horizontal="center"/>
    </xf>
    <xf numFmtId="49" fontId="0" fillId="33" borderId="10" xfId="0" applyNumberFormat="1" applyFill="1" applyBorder="1" applyAlignment="1" quotePrefix="1">
      <alignment horizontal="center"/>
    </xf>
    <xf numFmtId="49" fontId="0" fillId="33" borderId="10" xfId="0" applyNumberForma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 vertical="top"/>
    </xf>
    <xf numFmtId="49" fontId="0" fillId="33" borderId="10" xfId="0" applyNumberFormat="1" applyFill="1" applyBorder="1" applyAlignment="1">
      <alignment horizontal="center" vertical="top"/>
    </xf>
    <xf numFmtId="49" fontId="43" fillId="0" borderId="22" xfId="0" applyNumberFormat="1" applyFont="1" applyBorder="1" applyAlignment="1" quotePrefix="1">
      <alignment horizontal="left" vertical="center"/>
    </xf>
    <xf numFmtId="49" fontId="43" fillId="0" borderId="16" xfId="0" applyNumberFormat="1" applyFont="1" applyBorder="1" applyAlignment="1" quotePrefix="1">
      <alignment horizontal="left" vertical="center"/>
    </xf>
    <xf numFmtId="49" fontId="43" fillId="0" borderId="18" xfId="0" applyNumberFormat="1" applyFont="1" applyBorder="1" applyAlignment="1" quotePrefix="1">
      <alignment horizontal="left" vertical="center"/>
    </xf>
    <xf numFmtId="49" fontId="5" fillId="0" borderId="23" xfId="0" applyNumberFormat="1" applyFont="1" applyBorder="1" applyAlignment="1" quotePrefix="1">
      <alignment horizontal="center" vertical="top"/>
    </xf>
    <xf numFmtId="49" fontId="5" fillId="0" borderId="24" xfId="0" applyNumberFormat="1" applyFont="1" applyBorder="1" applyAlignment="1" quotePrefix="1">
      <alignment horizontal="center" vertical="top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 quotePrefix="1">
      <alignment horizontal="center" vertical="top"/>
    </xf>
    <xf numFmtId="49" fontId="0" fillId="33" borderId="14" xfId="0" applyNumberFormat="1" applyFill="1" applyBorder="1" applyAlignment="1">
      <alignment horizontal="center" vertical="top"/>
    </xf>
    <xf numFmtId="49" fontId="0" fillId="33" borderId="10" xfId="0" applyNumberFormat="1" applyFill="1" applyBorder="1" applyAlignment="1" quotePrefix="1">
      <alignment horizontal="center" vertical="top" wrapText="1"/>
    </xf>
    <xf numFmtId="49" fontId="0" fillId="33" borderId="19" xfId="0" applyNumberFormat="1" applyFill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49" fontId="43" fillId="0" borderId="20" xfId="0" applyNumberFormat="1" applyFont="1" applyBorder="1" applyAlignment="1" quotePrefix="1">
      <alignment horizontal="center"/>
    </xf>
    <xf numFmtId="49" fontId="43" fillId="0" borderId="25" xfId="0" applyNumberFormat="1" applyFont="1" applyBorder="1" applyAlignment="1" quotePrefix="1">
      <alignment horizontal="center"/>
    </xf>
    <xf numFmtId="1" fontId="0" fillId="0" borderId="15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49" fontId="0" fillId="0" borderId="23" xfId="0" applyNumberFormat="1" applyFont="1" applyBorder="1" applyAlignment="1" quotePrefix="1">
      <alignment horizontal="center" vertical="top"/>
    </xf>
    <xf numFmtId="1" fontId="0" fillId="0" borderId="14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wrapText="1"/>
    </xf>
    <xf numFmtId="0" fontId="0" fillId="0" borderId="10" xfId="0" applyBorder="1" applyAlignment="1">
      <alignment horizontal="center" wrapText="1"/>
    </xf>
    <xf numFmtId="49" fontId="43" fillId="0" borderId="10" xfId="0" applyNumberFormat="1" applyFont="1" applyBorder="1" applyAlignment="1" quotePrefix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49" fontId="0" fillId="0" borderId="10" xfId="0" applyNumberFormat="1" applyBorder="1" applyAlignment="1">
      <alignment vertical="center"/>
    </xf>
    <xf numFmtId="49" fontId="5" fillId="0" borderId="10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5.7109375" style="0" customWidth="1"/>
    <col min="3" max="3" width="14.140625" style="0" customWidth="1"/>
    <col min="6" max="6" width="8.8515625" style="147" customWidth="1"/>
    <col min="14" max="14" width="28.7109375" style="147" customWidth="1"/>
    <col min="15" max="15" width="15.28125" style="8" customWidth="1"/>
  </cols>
  <sheetData>
    <row r="1" spans="2:14" ht="15.75">
      <c r="B1" s="1"/>
      <c r="C1" s="2"/>
      <c r="D1" s="3"/>
      <c r="E1" s="4"/>
      <c r="F1" s="4"/>
      <c r="G1" s="3"/>
      <c r="H1" s="3"/>
      <c r="I1" s="3"/>
      <c r="J1" s="3"/>
      <c r="K1" s="5" t="s">
        <v>0</v>
      </c>
      <c r="L1" s="6"/>
      <c r="M1" s="7"/>
      <c r="N1"/>
    </row>
    <row r="2" spans="2:14" ht="15.75">
      <c r="B2" s="9"/>
      <c r="C2" s="7"/>
      <c r="D2" s="3"/>
      <c r="E2" s="10"/>
      <c r="F2" s="10"/>
      <c r="G2" s="10"/>
      <c r="H2" s="10"/>
      <c r="I2" s="3"/>
      <c r="J2" s="3"/>
      <c r="K2" s="5" t="s">
        <v>1</v>
      </c>
      <c r="L2" s="6"/>
      <c r="M2" s="7"/>
      <c r="N2"/>
    </row>
    <row r="3" spans="2:14" ht="15.75">
      <c r="B3" s="11"/>
      <c r="C3" s="12"/>
      <c r="D3" s="3"/>
      <c r="E3" s="4"/>
      <c r="F3" s="4"/>
      <c r="G3" s="4"/>
      <c r="H3" s="3"/>
      <c r="I3" s="3"/>
      <c r="J3" s="3"/>
      <c r="K3" s="13"/>
      <c r="L3" s="6"/>
      <c r="M3" s="7"/>
      <c r="N3"/>
    </row>
    <row r="4" spans="2:15" ht="15.75">
      <c r="B4" s="1"/>
      <c r="C4" s="7"/>
      <c r="D4" s="3"/>
      <c r="E4" s="4"/>
      <c r="F4" s="4"/>
      <c r="G4" s="4"/>
      <c r="H4" s="4"/>
      <c r="I4" s="4"/>
      <c r="J4" s="3"/>
      <c r="K4" s="5" t="s">
        <v>2</v>
      </c>
      <c r="L4" s="6"/>
      <c r="M4" s="7"/>
      <c r="N4" s="14"/>
      <c r="O4" s="15"/>
    </row>
    <row r="5" spans="2:14" ht="15.75">
      <c r="B5" s="1"/>
      <c r="C5" s="7"/>
      <c r="D5" s="3"/>
      <c r="E5" s="4"/>
      <c r="F5" s="4"/>
      <c r="G5" s="4"/>
      <c r="H5" s="4"/>
      <c r="I5" s="4"/>
      <c r="J5" s="3"/>
      <c r="K5" s="206" t="s">
        <v>3</v>
      </c>
      <c r="L5" s="207"/>
      <c r="M5" s="207"/>
      <c r="N5" s="14" t="s">
        <v>4</v>
      </c>
    </row>
    <row r="6" spans="2:14" ht="15.75">
      <c r="B6" s="1"/>
      <c r="C6" s="7"/>
      <c r="D6" s="3"/>
      <c r="E6" s="4"/>
      <c r="F6" s="4"/>
      <c r="G6" s="4"/>
      <c r="H6" s="4"/>
      <c r="I6" s="4"/>
      <c r="J6" s="3"/>
      <c r="K6" s="4"/>
      <c r="L6" s="4"/>
      <c r="M6" s="8"/>
      <c r="N6"/>
    </row>
    <row r="7" spans="2:14" ht="15.75">
      <c r="B7" s="1"/>
      <c r="C7" s="7"/>
      <c r="D7" s="3"/>
      <c r="E7" s="4"/>
      <c r="F7" s="4"/>
      <c r="G7" s="4"/>
      <c r="H7" s="4"/>
      <c r="I7" s="4"/>
      <c r="J7" s="3"/>
      <c r="K7" s="4"/>
      <c r="L7" s="4"/>
      <c r="M7" s="16"/>
      <c r="N7"/>
    </row>
    <row r="8" spans="1:15" ht="15.75">
      <c r="A8" s="17"/>
      <c r="B8" s="208" t="s">
        <v>5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18"/>
    </row>
    <row r="9" spans="1:15" ht="15.75">
      <c r="A9" s="17"/>
      <c r="B9" s="210" t="s">
        <v>6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18"/>
    </row>
    <row r="10" spans="1:15" ht="15" customHeight="1">
      <c r="A10" s="210" t="s">
        <v>7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18"/>
    </row>
    <row r="11" spans="1:14" ht="15">
      <c r="A11" s="17"/>
      <c r="B11" s="19"/>
      <c r="C11" s="20"/>
      <c r="D11" s="19"/>
      <c r="E11" s="19"/>
      <c r="F11" s="21"/>
      <c r="G11" s="19"/>
      <c r="H11" s="19"/>
      <c r="I11" s="19"/>
      <c r="J11" s="19"/>
      <c r="K11" s="19"/>
      <c r="L11" s="19"/>
      <c r="M11" s="22"/>
      <c r="N11" s="23"/>
    </row>
    <row r="12" spans="1:15" ht="15" customHeight="1">
      <c r="A12" s="212" t="s">
        <v>8</v>
      </c>
      <c r="B12" s="213" t="s">
        <v>9</v>
      </c>
      <c r="C12" s="214" t="s">
        <v>10</v>
      </c>
      <c r="D12" s="216" t="s">
        <v>11</v>
      </c>
      <c r="E12" s="216"/>
      <c r="F12" s="216"/>
      <c r="G12" s="216"/>
      <c r="H12" s="216"/>
      <c r="I12" s="216"/>
      <c r="J12" s="216"/>
      <c r="K12" s="216"/>
      <c r="L12" s="216"/>
      <c r="M12" s="216"/>
      <c r="N12" s="187" t="s">
        <v>12</v>
      </c>
      <c r="O12" s="199" t="s">
        <v>13</v>
      </c>
    </row>
    <row r="13" spans="1:15" ht="24.75" customHeight="1">
      <c r="A13" s="212"/>
      <c r="B13" s="213"/>
      <c r="C13" s="215"/>
      <c r="D13" s="24" t="s">
        <v>14</v>
      </c>
      <c r="E13" s="24" t="s">
        <v>15</v>
      </c>
      <c r="F13" s="25" t="s">
        <v>16</v>
      </c>
      <c r="G13" s="24" t="s">
        <v>17</v>
      </c>
      <c r="H13" s="24" t="s">
        <v>18</v>
      </c>
      <c r="I13" s="24" t="s">
        <v>19</v>
      </c>
      <c r="J13" s="24" t="s">
        <v>20</v>
      </c>
      <c r="K13" s="24" t="s">
        <v>21</v>
      </c>
      <c r="L13" s="24" t="s">
        <v>22</v>
      </c>
      <c r="M13" s="24" t="s">
        <v>23</v>
      </c>
      <c r="N13" s="187"/>
      <c r="O13" s="200"/>
    </row>
    <row r="14" spans="1:17" ht="18.75">
      <c r="A14" s="201" t="s">
        <v>24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Q14" s="26" t="s">
        <v>25</v>
      </c>
    </row>
    <row r="15" spans="1:15" ht="15">
      <c r="A15" s="24" t="s">
        <v>26</v>
      </c>
      <c r="B15" s="169" t="s">
        <v>27</v>
      </c>
      <c r="C15" s="202">
        <v>626</v>
      </c>
      <c r="D15" s="27">
        <v>722.2</v>
      </c>
      <c r="E15" s="28">
        <f aca="true" t="shared" si="0" ref="E15:M29">D15</f>
        <v>722.2</v>
      </c>
      <c r="F15" s="28">
        <f t="shared" si="0"/>
        <v>722.2</v>
      </c>
      <c r="G15" s="28">
        <f t="shared" si="0"/>
        <v>722.2</v>
      </c>
      <c r="H15" s="28">
        <f t="shared" si="0"/>
        <v>722.2</v>
      </c>
      <c r="I15" s="28">
        <f t="shared" si="0"/>
        <v>722.2</v>
      </c>
      <c r="J15" s="28">
        <f t="shared" si="0"/>
        <v>722.2</v>
      </c>
      <c r="K15" s="28">
        <f t="shared" si="0"/>
        <v>722.2</v>
      </c>
      <c r="L15" s="28">
        <f t="shared" si="0"/>
        <v>722.2</v>
      </c>
      <c r="M15" s="28">
        <f t="shared" si="0"/>
        <v>722.2</v>
      </c>
      <c r="N15" s="29" t="s">
        <v>28</v>
      </c>
      <c r="O15" s="30" t="s">
        <v>29</v>
      </c>
    </row>
    <row r="16" spans="1:15" ht="15">
      <c r="A16" s="24" t="s">
        <v>30</v>
      </c>
      <c r="B16" s="181"/>
      <c r="C16" s="203"/>
      <c r="D16" s="28">
        <v>69.4</v>
      </c>
      <c r="E16" s="28">
        <f t="shared" si="0"/>
        <v>69.4</v>
      </c>
      <c r="F16" s="28">
        <f t="shared" si="0"/>
        <v>69.4</v>
      </c>
      <c r="G16" s="28">
        <f t="shared" si="0"/>
        <v>69.4</v>
      </c>
      <c r="H16" s="28">
        <f t="shared" si="0"/>
        <v>69.4</v>
      </c>
      <c r="I16" s="28">
        <f t="shared" si="0"/>
        <v>69.4</v>
      </c>
      <c r="J16" s="28">
        <f t="shared" si="0"/>
        <v>69.4</v>
      </c>
      <c r="K16" s="28">
        <f t="shared" si="0"/>
        <v>69.4</v>
      </c>
      <c r="L16" s="28">
        <f t="shared" si="0"/>
        <v>69.4</v>
      </c>
      <c r="M16" s="28">
        <f t="shared" si="0"/>
        <v>69.4</v>
      </c>
      <c r="N16" s="31" t="s">
        <v>31</v>
      </c>
      <c r="O16" s="30" t="s">
        <v>29</v>
      </c>
    </row>
    <row r="17" spans="1:15" ht="45">
      <c r="A17" s="24" t="s">
        <v>32</v>
      </c>
      <c r="B17" s="181"/>
      <c r="C17" s="204"/>
      <c r="D17" s="28">
        <v>1.4</v>
      </c>
      <c r="E17" s="28">
        <f t="shared" si="0"/>
        <v>1.4</v>
      </c>
      <c r="F17" s="28">
        <f t="shared" si="0"/>
        <v>1.4</v>
      </c>
      <c r="G17" s="28">
        <f t="shared" si="0"/>
        <v>1.4</v>
      </c>
      <c r="H17" s="28">
        <f t="shared" si="0"/>
        <v>1.4</v>
      </c>
      <c r="I17" s="28">
        <f t="shared" si="0"/>
        <v>1.4</v>
      </c>
      <c r="J17" s="28">
        <f t="shared" si="0"/>
        <v>1.4</v>
      </c>
      <c r="K17" s="28">
        <f t="shared" si="0"/>
        <v>1.4</v>
      </c>
      <c r="L17" s="28">
        <f t="shared" si="0"/>
        <v>1.4</v>
      </c>
      <c r="M17" s="28">
        <f t="shared" si="0"/>
        <v>1.4</v>
      </c>
      <c r="N17" s="32" t="s">
        <v>33</v>
      </c>
      <c r="O17" s="30" t="s">
        <v>29</v>
      </c>
    </row>
    <row r="18" spans="1:15" ht="15">
      <c r="A18" s="24" t="s">
        <v>34</v>
      </c>
      <c r="B18" s="181"/>
      <c r="C18" s="183" t="s">
        <v>35</v>
      </c>
      <c r="D18" s="27">
        <v>875</v>
      </c>
      <c r="E18" s="28">
        <f t="shared" si="0"/>
        <v>875</v>
      </c>
      <c r="F18" s="27">
        <v>875</v>
      </c>
      <c r="G18" s="28">
        <f t="shared" si="0"/>
        <v>875</v>
      </c>
      <c r="H18" s="27">
        <v>875</v>
      </c>
      <c r="I18" s="28">
        <f t="shared" si="0"/>
        <v>875</v>
      </c>
      <c r="J18" s="27">
        <v>875</v>
      </c>
      <c r="K18" s="28">
        <f t="shared" si="0"/>
        <v>875</v>
      </c>
      <c r="L18" s="27">
        <v>875</v>
      </c>
      <c r="M18" s="28">
        <f t="shared" si="0"/>
        <v>875</v>
      </c>
      <c r="N18" s="33" t="s">
        <v>28</v>
      </c>
      <c r="O18" s="30" t="s">
        <v>29</v>
      </c>
    </row>
    <row r="19" spans="1:15" ht="15">
      <c r="A19" s="24" t="s">
        <v>36</v>
      </c>
      <c r="B19" s="181"/>
      <c r="C19" s="184"/>
      <c r="D19" s="27">
        <v>278</v>
      </c>
      <c r="E19" s="28">
        <f t="shared" si="0"/>
        <v>278</v>
      </c>
      <c r="F19" s="27">
        <v>278</v>
      </c>
      <c r="G19" s="28">
        <f t="shared" si="0"/>
        <v>278</v>
      </c>
      <c r="H19" s="27">
        <v>278</v>
      </c>
      <c r="I19" s="28">
        <f t="shared" si="0"/>
        <v>278</v>
      </c>
      <c r="J19" s="27">
        <v>278</v>
      </c>
      <c r="K19" s="28">
        <f t="shared" si="0"/>
        <v>278</v>
      </c>
      <c r="L19" s="27">
        <v>278</v>
      </c>
      <c r="M19" s="28">
        <f t="shared" si="0"/>
        <v>278</v>
      </c>
      <c r="N19" s="34" t="s">
        <v>37</v>
      </c>
      <c r="O19" s="30" t="s">
        <v>29</v>
      </c>
    </row>
    <row r="20" spans="1:15" ht="15">
      <c r="A20" s="24" t="s">
        <v>38</v>
      </c>
      <c r="B20" s="181"/>
      <c r="C20" s="205"/>
      <c r="D20" s="27">
        <v>69.4</v>
      </c>
      <c r="E20" s="28">
        <f t="shared" si="0"/>
        <v>69.4</v>
      </c>
      <c r="F20" s="27">
        <v>69.4</v>
      </c>
      <c r="G20" s="28">
        <f t="shared" si="0"/>
        <v>69.4</v>
      </c>
      <c r="H20" s="27">
        <v>69.4</v>
      </c>
      <c r="I20" s="28">
        <f t="shared" si="0"/>
        <v>69.4</v>
      </c>
      <c r="J20" s="27">
        <v>69.4</v>
      </c>
      <c r="K20" s="28">
        <f t="shared" si="0"/>
        <v>69.4</v>
      </c>
      <c r="L20" s="27">
        <v>69.4</v>
      </c>
      <c r="M20" s="28">
        <f t="shared" si="0"/>
        <v>69.4</v>
      </c>
      <c r="N20" s="34" t="s">
        <v>39</v>
      </c>
      <c r="O20" s="30" t="s">
        <v>29</v>
      </c>
    </row>
    <row r="21" spans="1:15" ht="15">
      <c r="A21" s="24" t="s">
        <v>40</v>
      </c>
      <c r="B21" s="181"/>
      <c r="C21" s="183">
        <v>624</v>
      </c>
      <c r="D21" s="27">
        <v>65.3</v>
      </c>
      <c r="E21" s="28">
        <f t="shared" si="0"/>
        <v>65.3</v>
      </c>
      <c r="F21" s="28">
        <f>E21</f>
        <v>65.3</v>
      </c>
      <c r="G21" s="28">
        <f t="shared" si="0"/>
        <v>65.3</v>
      </c>
      <c r="H21" s="28">
        <f>G21</f>
        <v>65.3</v>
      </c>
      <c r="I21" s="28">
        <f t="shared" si="0"/>
        <v>65.3</v>
      </c>
      <c r="J21" s="28">
        <f>I21</f>
        <v>65.3</v>
      </c>
      <c r="K21" s="28">
        <f t="shared" si="0"/>
        <v>65.3</v>
      </c>
      <c r="L21" s="28">
        <f>K21</f>
        <v>65.3</v>
      </c>
      <c r="M21" s="28">
        <f t="shared" si="0"/>
        <v>65.3</v>
      </c>
      <c r="N21" s="31" t="s">
        <v>41</v>
      </c>
      <c r="O21" s="30" t="s">
        <v>29</v>
      </c>
    </row>
    <row r="22" spans="1:15" ht="15">
      <c r="A22" s="24" t="s">
        <v>42</v>
      </c>
      <c r="B22" s="181"/>
      <c r="C22" s="184"/>
      <c r="D22" s="27">
        <v>555.6</v>
      </c>
      <c r="E22" s="28">
        <f t="shared" si="0"/>
        <v>555.6</v>
      </c>
      <c r="F22" s="28">
        <f>E22</f>
        <v>555.6</v>
      </c>
      <c r="G22" s="28">
        <f t="shared" si="0"/>
        <v>555.6</v>
      </c>
      <c r="H22" s="28">
        <f>G22</f>
        <v>555.6</v>
      </c>
      <c r="I22" s="28">
        <f t="shared" si="0"/>
        <v>555.6</v>
      </c>
      <c r="J22" s="28">
        <f>I22</f>
        <v>555.6</v>
      </c>
      <c r="K22" s="28">
        <f t="shared" si="0"/>
        <v>555.6</v>
      </c>
      <c r="L22" s="28">
        <f>K22</f>
        <v>555.6</v>
      </c>
      <c r="M22" s="28">
        <f t="shared" si="0"/>
        <v>555.6</v>
      </c>
      <c r="N22" s="31" t="s">
        <v>43</v>
      </c>
      <c r="O22" s="30" t="s">
        <v>29</v>
      </c>
    </row>
    <row r="23" spans="1:15" ht="15">
      <c r="A23" s="24" t="s">
        <v>44</v>
      </c>
      <c r="B23" s="181"/>
      <c r="C23" s="205"/>
      <c r="D23" s="27">
        <v>45.8</v>
      </c>
      <c r="E23" s="28">
        <f t="shared" si="0"/>
        <v>45.8</v>
      </c>
      <c r="F23" s="28">
        <f>E23</f>
        <v>45.8</v>
      </c>
      <c r="G23" s="28">
        <f t="shared" si="0"/>
        <v>45.8</v>
      </c>
      <c r="H23" s="28">
        <f>G23</f>
        <v>45.8</v>
      </c>
      <c r="I23" s="28">
        <f t="shared" si="0"/>
        <v>45.8</v>
      </c>
      <c r="J23" s="28">
        <f>I23</f>
        <v>45.8</v>
      </c>
      <c r="K23" s="28">
        <f t="shared" si="0"/>
        <v>45.8</v>
      </c>
      <c r="L23" s="28">
        <f>K23</f>
        <v>45.8</v>
      </c>
      <c r="M23" s="28">
        <f t="shared" si="0"/>
        <v>45.8</v>
      </c>
      <c r="N23" s="29" t="s">
        <v>45</v>
      </c>
      <c r="O23" s="30" t="s">
        <v>29</v>
      </c>
    </row>
    <row r="24" spans="1:15" ht="15">
      <c r="A24" s="24" t="s">
        <v>46</v>
      </c>
      <c r="B24" s="181"/>
      <c r="C24" s="183">
        <v>535</v>
      </c>
      <c r="D24" s="27">
        <v>55.6</v>
      </c>
      <c r="E24" s="28">
        <f t="shared" si="0"/>
        <v>55.6</v>
      </c>
      <c r="F24" s="28">
        <f t="shared" si="0"/>
        <v>55.6</v>
      </c>
      <c r="G24" s="28">
        <f t="shared" si="0"/>
        <v>55.6</v>
      </c>
      <c r="H24" s="28">
        <f t="shared" si="0"/>
        <v>55.6</v>
      </c>
      <c r="I24" s="28">
        <f t="shared" si="0"/>
        <v>55.6</v>
      </c>
      <c r="J24" s="28">
        <f t="shared" si="0"/>
        <v>55.6</v>
      </c>
      <c r="K24" s="28">
        <f t="shared" si="0"/>
        <v>55.6</v>
      </c>
      <c r="L24" s="28">
        <f t="shared" si="0"/>
        <v>55.6</v>
      </c>
      <c r="M24" s="28">
        <f t="shared" si="0"/>
        <v>55.6</v>
      </c>
      <c r="N24" s="31" t="s">
        <v>43</v>
      </c>
      <c r="O24" s="30" t="s">
        <v>29</v>
      </c>
    </row>
    <row r="25" spans="1:15" ht="15">
      <c r="A25" s="24" t="s">
        <v>47</v>
      </c>
      <c r="B25" s="181"/>
      <c r="C25" s="184"/>
      <c r="D25" s="27">
        <v>45.8</v>
      </c>
      <c r="E25" s="28">
        <f t="shared" si="0"/>
        <v>45.8</v>
      </c>
      <c r="F25" s="28">
        <f t="shared" si="0"/>
        <v>45.8</v>
      </c>
      <c r="G25" s="28">
        <f t="shared" si="0"/>
        <v>45.8</v>
      </c>
      <c r="H25" s="28">
        <f t="shared" si="0"/>
        <v>45.8</v>
      </c>
      <c r="I25" s="28">
        <f t="shared" si="0"/>
        <v>45.8</v>
      </c>
      <c r="J25" s="28">
        <f t="shared" si="0"/>
        <v>45.8</v>
      </c>
      <c r="K25" s="28">
        <f t="shared" si="0"/>
        <v>45.8</v>
      </c>
      <c r="L25" s="28">
        <f t="shared" si="0"/>
        <v>45.8</v>
      </c>
      <c r="M25" s="28">
        <f t="shared" si="0"/>
        <v>45.8</v>
      </c>
      <c r="N25" s="29" t="s">
        <v>45</v>
      </c>
      <c r="O25" s="30" t="s">
        <v>29</v>
      </c>
    </row>
    <row r="26" spans="1:15" ht="15">
      <c r="A26" s="24" t="s">
        <v>48</v>
      </c>
      <c r="B26" s="181"/>
      <c r="C26" s="205"/>
      <c r="D26" s="27">
        <v>65.3</v>
      </c>
      <c r="E26" s="28">
        <f t="shared" si="0"/>
        <v>65.3</v>
      </c>
      <c r="F26" s="28">
        <f t="shared" si="0"/>
        <v>65.3</v>
      </c>
      <c r="G26" s="28">
        <f t="shared" si="0"/>
        <v>65.3</v>
      </c>
      <c r="H26" s="28">
        <f t="shared" si="0"/>
        <v>65.3</v>
      </c>
      <c r="I26" s="28">
        <f t="shared" si="0"/>
        <v>65.3</v>
      </c>
      <c r="J26" s="28">
        <f t="shared" si="0"/>
        <v>65.3</v>
      </c>
      <c r="K26" s="28">
        <f t="shared" si="0"/>
        <v>65.3</v>
      </c>
      <c r="L26" s="28">
        <f t="shared" si="0"/>
        <v>65.3</v>
      </c>
      <c r="M26" s="28">
        <f t="shared" si="0"/>
        <v>65.3</v>
      </c>
      <c r="N26" s="31" t="s">
        <v>41</v>
      </c>
      <c r="O26" s="30" t="s">
        <v>29</v>
      </c>
    </row>
    <row r="27" spans="1:15" ht="15">
      <c r="A27" s="24" t="s">
        <v>49</v>
      </c>
      <c r="B27" s="181"/>
      <c r="C27" s="183">
        <v>628</v>
      </c>
      <c r="D27" s="27">
        <v>875</v>
      </c>
      <c r="E27" s="28">
        <f t="shared" si="0"/>
        <v>875</v>
      </c>
      <c r="F27" s="28">
        <f t="shared" si="0"/>
        <v>875</v>
      </c>
      <c r="G27" s="28">
        <f t="shared" si="0"/>
        <v>875</v>
      </c>
      <c r="H27" s="28">
        <f t="shared" si="0"/>
        <v>875</v>
      </c>
      <c r="I27" s="28">
        <f t="shared" si="0"/>
        <v>875</v>
      </c>
      <c r="J27" s="28">
        <f t="shared" si="0"/>
        <v>875</v>
      </c>
      <c r="K27" s="28">
        <f t="shared" si="0"/>
        <v>875</v>
      </c>
      <c r="L27" s="28">
        <f t="shared" si="0"/>
        <v>875</v>
      </c>
      <c r="M27" s="28">
        <f t="shared" si="0"/>
        <v>875</v>
      </c>
      <c r="N27" s="33" t="s">
        <v>28</v>
      </c>
      <c r="O27" s="30" t="s">
        <v>29</v>
      </c>
    </row>
    <row r="28" spans="1:15" ht="15">
      <c r="A28" s="24" t="s">
        <v>50</v>
      </c>
      <c r="B28" s="181"/>
      <c r="C28" s="184"/>
      <c r="D28" s="27">
        <v>278</v>
      </c>
      <c r="E28" s="28">
        <f t="shared" si="0"/>
        <v>278</v>
      </c>
      <c r="F28" s="28">
        <f t="shared" si="0"/>
        <v>278</v>
      </c>
      <c r="G28" s="28">
        <f t="shared" si="0"/>
        <v>278</v>
      </c>
      <c r="H28" s="28">
        <f t="shared" si="0"/>
        <v>278</v>
      </c>
      <c r="I28" s="28">
        <f t="shared" si="0"/>
        <v>278</v>
      </c>
      <c r="J28" s="28">
        <f t="shared" si="0"/>
        <v>278</v>
      </c>
      <c r="K28" s="28">
        <f t="shared" si="0"/>
        <v>278</v>
      </c>
      <c r="L28" s="28">
        <f t="shared" si="0"/>
        <v>278</v>
      </c>
      <c r="M28" s="28">
        <f t="shared" si="0"/>
        <v>278</v>
      </c>
      <c r="N28" s="34" t="s">
        <v>37</v>
      </c>
      <c r="O28" s="30" t="s">
        <v>29</v>
      </c>
    </row>
    <row r="29" spans="1:15" ht="15.75" thickBot="1">
      <c r="A29" s="24" t="s">
        <v>51</v>
      </c>
      <c r="B29" s="185"/>
      <c r="C29" s="205"/>
      <c r="D29" s="35">
        <v>69.4</v>
      </c>
      <c r="E29" s="36">
        <f t="shared" si="0"/>
        <v>69.4</v>
      </c>
      <c r="F29" s="36">
        <f t="shared" si="0"/>
        <v>69.4</v>
      </c>
      <c r="G29" s="36">
        <f t="shared" si="0"/>
        <v>69.4</v>
      </c>
      <c r="H29" s="36">
        <f t="shared" si="0"/>
        <v>69.4</v>
      </c>
      <c r="I29" s="36">
        <f t="shared" si="0"/>
        <v>69.4</v>
      </c>
      <c r="J29" s="36">
        <f t="shared" si="0"/>
        <v>69.4</v>
      </c>
      <c r="K29" s="36">
        <f t="shared" si="0"/>
        <v>69.4</v>
      </c>
      <c r="L29" s="36">
        <f t="shared" si="0"/>
        <v>69.4</v>
      </c>
      <c r="M29" s="36">
        <f t="shared" si="0"/>
        <v>69.4</v>
      </c>
      <c r="N29" s="34" t="s">
        <v>39</v>
      </c>
      <c r="O29" s="30" t="s">
        <v>29</v>
      </c>
    </row>
    <row r="30" spans="1:15" ht="19.5" thickBot="1">
      <c r="A30" s="37" t="s">
        <v>52</v>
      </c>
      <c r="B30" s="38"/>
      <c r="C30" s="38"/>
      <c r="D30" s="39">
        <f aca="true" t="shared" si="1" ref="D30:L30">SUM(D15:D29)</f>
        <v>4071.2000000000007</v>
      </c>
      <c r="E30" s="39">
        <f t="shared" si="1"/>
        <v>4071.2000000000007</v>
      </c>
      <c r="F30" s="39">
        <f t="shared" si="1"/>
        <v>4071.2000000000007</v>
      </c>
      <c r="G30" s="39">
        <f t="shared" si="1"/>
        <v>4071.2000000000007</v>
      </c>
      <c r="H30" s="39">
        <f t="shared" si="1"/>
        <v>4071.2000000000007</v>
      </c>
      <c r="I30" s="39">
        <f t="shared" si="1"/>
        <v>4071.2000000000007</v>
      </c>
      <c r="J30" s="39">
        <f t="shared" si="1"/>
        <v>4071.2000000000007</v>
      </c>
      <c r="K30" s="39">
        <f t="shared" si="1"/>
        <v>4071.2000000000007</v>
      </c>
      <c r="L30" s="39">
        <f t="shared" si="1"/>
        <v>4071.2000000000007</v>
      </c>
      <c r="M30" s="39">
        <f>SUM(M15:M29)</f>
        <v>4071.2000000000007</v>
      </c>
      <c r="N30" s="40"/>
      <c r="O30" s="41"/>
    </row>
    <row r="31" spans="1:16" ht="19.5" thickBot="1">
      <c r="A31" s="178" t="s">
        <v>53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0"/>
      <c r="P31" s="41"/>
    </row>
    <row r="32" spans="1:15" ht="30">
      <c r="A32" s="42" t="s">
        <v>54</v>
      </c>
      <c r="B32" s="197" t="s">
        <v>55</v>
      </c>
      <c r="C32" s="43">
        <v>11</v>
      </c>
      <c r="D32" s="44"/>
      <c r="E32" s="44"/>
      <c r="F32" s="45">
        <v>76.4</v>
      </c>
      <c r="G32" s="44">
        <f>F32</f>
        <v>76.4</v>
      </c>
      <c r="H32" s="44">
        <f aca="true" t="shared" si="2" ref="H32:M33">G32</f>
        <v>76.4</v>
      </c>
      <c r="I32" s="44">
        <f t="shared" si="2"/>
        <v>76.4</v>
      </c>
      <c r="J32" s="44">
        <f t="shared" si="2"/>
        <v>76.4</v>
      </c>
      <c r="K32" s="44">
        <f t="shared" si="2"/>
        <v>76.4</v>
      </c>
      <c r="L32" s="44">
        <f t="shared" si="2"/>
        <v>76.4</v>
      </c>
      <c r="M32" s="44">
        <f t="shared" si="2"/>
        <v>76.4</v>
      </c>
      <c r="N32" s="46" t="s">
        <v>56</v>
      </c>
      <c r="O32" s="47" t="s">
        <v>57</v>
      </c>
    </row>
    <row r="33" spans="1:15" ht="30">
      <c r="A33" s="24" t="s">
        <v>58</v>
      </c>
      <c r="B33" s="197"/>
      <c r="C33" s="193">
        <v>15</v>
      </c>
      <c r="D33" s="195"/>
      <c r="E33" s="195"/>
      <c r="F33" s="189">
        <v>650</v>
      </c>
      <c r="G33" s="189">
        <f>F33</f>
        <v>650</v>
      </c>
      <c r="H33" s="189">
        <f t="shared" si="2"/>
        <v>650</v>
      </c>
      <c r="I33" s="189">
        <f t="shared" si="2"/>
        <v>650</v>
      </c>
      <c r="J33" s="189">
        <f t="shared" si="2"/>
        <v>650</v>
      </c>
      <c r="K33" s="189">
        <f t="shared" si="2"/>
        <v>650</v>
      </c>
      <c r="L33" s="189">
        <f t="shared" si="2"/>
        <v>650</v>
      </c>
      <c r="M33" s="189">
        <f t="shared" si="2"/>
        <v>650</v>
      </c>
      <c r="N33" s="48" t="s">
        <v>59</v>
      </c>
      <c r="O33" s="30" t="s">
        <v>57</v>
      </c>
    </row>
    <row r="34" spans="1:15" ht="30">
      <c r="A34" s="24" t="s">
        <v>60</v>
      </c>
      <c r="B34" s="197"/>
      <c r="C34" s="194"/>
      <c r="D34" s="195"/>
      <c r="E34" s="195"/>
      <c r="F34" s="190"/>
      <c r="G34" s="190"/>
      <c r="H34" s="190"/>
      <c r="I34" s="190"/>
      <c r="J34" s="190"/>
      <c r="K34" s="190"/>
      <c r="L34" s="190"/>
      <c r="M34" s="190"/>
      <c r="N34" s="48" t="s">
        <v>61</v>
      </c>
      <c r="O34" s="30" t="s">
        <v>57</v>
      </c>
    </row>
    <row r="35" spans="1:15" ht="30">
      <c r="A35" s="24" t="s">
        <v>62</v>
      </c>
      <c r="B35" s="197"/>
      <c r="C35" s="194"/>
      <c r="D35" s="195"/>
      <c r="E35" s="195"/>
      <c r="F35" s="190"/>
      <c r="G35" s="190"/>
      <c r="H35" s="190"/>
      <c r="I35" s="190"/>
      <c r="J35" s="190"/>
      <c r="K35" s="190"/>
      <c r="L35" s="190"/>
      <c r="M35" s="190"/>
      <c r="N35" s="48" t="s">
        <v>63</v>
      </c>
      <c r="O35" s="30" t="s">
        <v>57</v>
      </c>
    </row>
    <row r="36" spans="1:15" ht="30">
      <c r="A36" s="24" t="s">
        <v>64</v>
      </c>
      <c r="B36" s="197"/>
      <c r="C36" s="194"/>
      <c r="D36" s="195"/>
      <c r="E36" s="195"/>
      <c r="F36" s="190"/>
      <c r="G36" s="190"/>
      <c r="H36" s="190"/>
      <c r="I36" s="190"/>
      <c r="J36" s="190"/>
      <c r="K36" s="190"/>
      <c r="L36" s="190"/>
      <c r="M36" s="190"/>
      <c r="N36" s="48" t="s">
        <v>65</v>
      </c>
      <c r="O36" s="30" t="s">
        <v>57</v>
      </c>
    </row>
    <row r="37" spans="1:15" ht="30">
      <c r="A37" s="24" t="s">
        <v>66</v>
      </c>
      <c r="B37" s="197"/>
      <c r="C37" s="194"/>
      <c r="D37" s="195"/>
      <c r="E37" s="195"/>
      <c r="F37" s="190"/>
      <c r="G37" s="190"/>
      <c r="H37" s="190"/>
      <c r="I37" s="190"/>
      <c r="J37" s="190"/>
      <c r="K37" s="190"/>
      <c r="L37" s="190"/>
      <c r="M37" s="190"/>
      <c r="N37" s="48" t="s">
        <v>67</v>
      </c>
      <c r="O37" s="30" t="s">
        <v>57</v>
      </c>
    </row>
    <row r="38" spans="1:15" ht="30">
      <c r="A38" s="24" t="s">
        <v>68</v>
      </c>
      <c r="B38" s="197"/>
      <c r="C38" s="194"/>
      <c r="D38" s="195"/>
      <c r="E38" s="195"/>
      <c r="F38" s="190"/>
      <c r="G38" s="190"/>
      <c r="H38" s="190"/>
      <c r="I38" s="190"/>
      <c r="J38" s="190"/>
      <c r="K38" s="190"/>
      <c r="L38" s="190"/>
      <c r="M38" s="190"/>
      <c r="N38" s="48" t="s">
        <v>69</v>
      </c>
      <c r="O38" s="30" t="s">
        <v>57</v>
      </c>
    </row>
    <row r="39" spans="1:15" ht="30">
      <c r="A39" s="24" t="s">
        <v>70</v>
      </c>
      <c r="B39" s="197"/>
      <c r="C39" s="194"/>
      <c r="D39" s="195"/>
      <c r="E39" s="195"/>
      <c r="F39" s="190"/>
      <c r="G39" s="190"/>
      <c r="H39" s="190"/>
      <c r="I39" s="190"/>
      <c r="J39" s="190"/>
      <c r="K39" s="190"/>
      <c r="L39" s="190"/>
      <c r="M39" s="190"/>
      <c r="N39" s="49" t="s">
        <v>71</v>
      </c>
      <c r="O39" s="30" t="s">
        <v>57</v>
      </c>
    </row>
    <row r="40" spans="1:15" ht="30">
      <c r="A40" s="24" t="s">
        <v>72</v>
      </c>
      <c r="B40" s="197"/>
      <c r="C40" s="194"/>
      <c r="D40" s="195"/>
      <c r="E40" s="195"/>
      <c r="F40" s="190"/>
      <c r="G40" s="190"/>
      <c r="H40" s="190"/>
      <c r="I40" s="190"/>
      <c r="J40" s="190"/>
      <c r="K40" s="190"/>
      <c r="L40" s="190"/>
      <c r="M40" s="190"/>
      <c r="N40" s="49" t="s">
        <v>73</v>
      </c>
      <c r="O40" s="30" t="s">
        <v>57</v>
      </c>
    </row>
    <row r="41" spans="1:15" ht="30">
      <c r="A41" s="24" t="s">
        <v>74</v>
      </c>
      <c r="B41" s="197"/>
      <c r="C41" s="194"/>
      <c r="D41" s="195"/>
      <c r="E41" s="195"/>
      <c r="F41" s="190"/>
      <c r="G41" s="190"/>
      <c r="H41" s="190"/>
      <c r="I41" s="190"/>
      <c r="J41" s="190"/>
      <c r="K41" s="190"/>
      <c r="L41" s="190"/>
      <c r="M41" s="190"/>
      <c r="N41" s="48" t="s">
        <v>75</v>
      </c>
      <c r="O41" s="30" t="s">
        <v>57</v>
      </c>
    </row>
    <row r="42" spans="1:15" ht="30">
      <c r="A42" s="24" t="s">
        <v>76</v>
      </c>
      <c r="B42" s="197"/>
      <c r="C42" s="198"/>
      <c r="D42" s="195"/>
      <c r="E42" s="195"/>
      <c r="F42" s="190"/>
      <c r="G42" s="190"/>
      <c r="H42" s="190"/>
      <c r="I42" s="190"/>
      <c r="J42" s="190"/>
      <c r="K42" s="190"/>
      <c r="L42" s="190"/>
      <c r="M42" s="190"/>
      <c r="N42" s="48" t="s">
        <v>77</v>
      </c>
      <c r="O42" s="30" t="s">
        <v>57</v>
      </c>
    </row>
    <row r="43" spans="1:15" ht="30">
      <c r="A43" s="24" t="s">
        <v>78</v>
      </c>
      <c r="B43" s="197"/>
      <c r="C43" s="193">
        <v>49</v>
      </c>
      <c r="D43" s="195"/>
      <c r="E43" s="195"/>
      <c r="F43" s="189">
        <v>400</v>
      </c>
      <c r="G43" s="189">
        <f>F43</f>
        <v>400</v>
      </c>
      <c r="H43" s="189">
        <f aca="true" t="shared" si="3" ref="H43:M43">G43</f>
        <v>400</v>
      </c>
      <c r="I43" s="189">
        <f t="shared" si="3"/>
        <v>400</v>
      </c>
      <c r="J43" s="189">
        <f t="shared" si="3"/>
        <v>400</v>
      </c>
      <c r="K43" s="189">
        <f t="shared" si="3"/>
        <v>400</v>
      </c>
      <c r="L43" s="189">
        <f t="shared" si="3"/>
        <v>400</v>
      </c>
      <c r="M43" s="189">
        <f t="shared" si="3"/>
        <v>400</v>
      </c>
      <c r="N43" s="48" t="s">
        <v>79</v>
      </c>
      <c r="O43" s="30" t="s">
        <v>57</v>
      </c>
    </row>
    <row r="44" spans="1:15" ht="30">
      <c r="A44" s="24" t="s">
        <v>80</v>
      </c>
      <c r="B44" s="197"/>
      <c r="C44" s="194"/>
      <c r="D44" s="195"/>
      <c r="E44" s="195"/>
      <c r="F44" s="190"/>
      <c r="G44" s="190"/>
      <c r="H44" s="190"/>
      <c r="I44" s="190"/>
      <c r="J44" s="190"/>
      <c r="K44" s="190"/>
      <c r="L44" s="190"/>
      <c r="M44" s="190"/>
      <c r="N44" s="48" t="s">
        <v>81</v>
      </c>
      <c r="O44" s="30" t="s">
        <v>57</v>
      </c>
    </row>
    <row r="45" spans="1:15" ht="30">
      <c r="A45" s="24" t="s">
        <v>82</v>
      </c>
      <c r="B45" s="197"/>
      <c r="C45" s="194"/>
      <c r="D45" s="195"/>
      <c r="E45" s="195"/>
      <c r="F45" s="190"/>
      <c r="G45" s="190"/>
      <c r="H45" s="190"/>
      <c r="I45" s="190"/>
      <c r="J45" s="190"/>
      <c r="K45" s="190"/>
      <c r="L45" s="190"/>
      <c r="M45" s="190"/>
      <c r="N45" s="48" t="s">
        <v>83</v>
      </c>
      <c r="O45" s="30" t="s">
        <v>57</v>
      </c>
    </row>
    <row r="46" spans="1:15" ht="30">
      <c r="A46" s="24" t="s">
        <v>84</v>
      </c>
      <c r="B46" s="197"/>
      <c r="C46" s="194"/>
      <c r="D46" s="195"/>
      <c r="E46" s="195"/>
      <c r="F46" s="190"/>
      <c r="G46" s="190"/>
      <c r="H46" s="190"/>
      <c r="I46" s="190"/>
      <c r="J46" s="190"/>
      <c r="K46" s="190"/>
      <c r="L46" s="190"/>
      <c r="M46" s="190"/>
      <c r="N46" s="49" t="s">
        <v>71</v>
      </c>
      <c r="O46" s="30" t="s">
        <v>57</v>
      </c>
    </row>
    <row r="47" spans="1:15" ht="30">
      <c r="A47" s="24" t="s">
        <v>85</v>
      </c>
      <c r="B47" s="197"/>
      <c r="C47" s="194"/>
      <c r="D47" s="195"/>
      <c r="E47" s="195"/>
      <c r="F47" s="190"/>
      <c r="G47" s="190"/>
      <c r="H47" s="190"/>
      <c r="I47" s="190"/>
      <c r="J47" s="190"/>
      <c r="K47" s="190"/>
      <c r="L47" s="190"/>
      <c r="M47" s="190"/>
      <c r="N47" s="50" t="s">
        <v>86</v>
      </c>
      <c r="O47" s="30" t="s">
        <v>57</v>
      </c>
    </row>
    <row r="48" spans="1:15" ht="30">
      <c r="A48" s="24" t="s">
        <v>87</v>
      </c>
      <c r="B48" s="197"/>
      <c r="C48" s="194"/>
      <c r="D48" s="195"/>
      <c r="E48" s="195"/>
      <c r="F48" s="190"/>
      <c r="G48" s="190"/>
      <c r="H48" s="190"/>
      <c r="I48" s="190"/>
      <c r="J48" s="190"/>
      <c r="K48" s="190"/>
      <c r="L48" s="190"/>
      <c r="M48" s="190"/>
      <c r="N48" s="49" t="s">
        <v>88</v>
      </c>
      <c r="O48" s="30" t="s">
        <v>57</v>
      </c>
    </row>
    <row r="49" spans="1:15" ht="30">
      <c r="A49" s="24" t="s">
        <v>89</v>
      </c>
      <c r="B49" s="197"/>
      <c r="C49" s="194"/>
      <c r="D49" s="195"/>
      <c r="E49" s="195"/>
      <c r="F49" s="190"/>
      <c r="G49" s="190"/>
      <c r="H49" s="190"/>
      <c r="I49" s="190"/>
      <c r="J49" s="190"/>
      <c r="K49" s="190"/>
      <c r="L49" s="190"/>
      <c r="M49" s="190"/>
      <c r="N49" s="49" t="s">
        <v>90</v>
      </c>
      <c r="O49" s="30" t="s">
        <v>57</v>
      </c>
    </row>
    <row r="50" spans="1:15" ht="30">
      <c r="A50" s="24" t="s">
        <v>91</v>
      </c>
      <c r="B50" s="197"/>
      <c r="C50" s="194"/>
      <c r="D50" s="195"/>
      <c r="E50" s="195"/>
      <c r="F50" s="190"/>
      <c r="G50" s="190"/>
      <c r="H50" s="190"/>
      <c r="I50" s="190"/>
      <c r="J50" s="190"/>
      <c r="K50" s="190"/>
      <c r="L50" s="190"/>
      <c r="M50" s="190"/>
      <c r="N50" s="49" t="s">
        <v>92</v>
      </c>
      <c r="O50" s="30" t="s">
        <v>57</v>
      </c>
    </row>
    <row r="51" spans="1:15" ht="30">
      <c r="A51" s="24" t="s">
        <v>93</v>
      </c>
      <c r="B51" s="197"/>
      <c r="C51" s="194"/>
      <c r="D51" s="195"/>
      <c r="E51" s="195"/>
      <c r="F51" s="190"/>
      <c r="G51" s="190"/>
      <c r="H51" s="190"/>
      <c r="I51" s="190"/>
      <c r="J51" s="190"/>
      <c r="K51" s="190"/>
      <c r="L51" s="190"/>
      <c r="M51" s="190"/>
      <c r="N51" s="49" t="s">
        <v>94</v>
      </c>
      <c r="O51" s="30" t="s">
        <v>57</v>
      </c>
    </row>
    <row r="52" spans="1:15" ht="30">
      <c r="A52" s="24" t="s">
        <v>95</v>
      </c>
      <c r="B52" s="197"/>
      <c r="C52" s="194"/>
      <c r="D52" s="195"/>
      <c r="E52" s="195"/>
      <c r="F52" s="190"/>
      <c r="G52" s="190"/>
      <c r="H52" s="190"/>
      <c r="I52" s="190"/>
      <c r="J52" s="190"/>
      <c r="K52" s="190"/>
      <c r="L52" s="190"/>
      <c r="M52" s="190"/>
      <c r="N52" s="49" t="s">
        <v>69</v>
      </c>
      <c r="O52" s="30" t="s">
        <v>57</v>
      </c>
    </row>
    <row r="53" spans="1:15" ht="30">
      <c r="A53" s="24" t="s">
        <v>96</v>
      </c>
      <c r="B53" s="197"/>
      <c r="C53" s="194"/>
      <c r="D53" s="195"/>
      <c r="E53" s="195"/>
      <c r="F53" s="190"/>
      <c r="G53" s="190"/>
      <c r="H53" s="190"/>
      <c r="I53" s="190"/>
      <c r="J53" s="190"/>
      <c r="K53" s="190"/>
      <c r="L53" s="190"/>
      <c r="M53" s="190"/>
      <c r="N53" s="49" t="s">
        <v>97</v>
      </c>
      <c r="O53" s="30" t="s">
        <v>57</v>
      </c>
    </row>
    <row r="54" spans="1:15" ht="30.75" thickBot="1">
      <c r="A54" s="51" t="s">
        <v>98</v>
      </c>
      <c r="B54" s="197"/>
      <c r="C54" s="194"/>
      <c r="D54" s="196"/>
      <c r="E54" s="196"/>
      <c r="F54" s="190"/>
      <c r="G54" s="190"/>
      <c r="H54" s="190"/>
      <c r="I54" s="190"/>
      <c r="J54" s="190"/>
      <c r="K54" s="190"/>
      <c r="L54" s="190"/>
      <c r="M54" s="190"/>
      <c r="N54" s="52" t="s">
        <v>99</v>
      </c>
      <c r="O54" s="30" t="s">
        <v>57</v>
      </c>
    </row>
    <row r="55" spans="1:14" ht="19.5" thickBot="1">
      <c r="A55" s="191" t="s">
        <v>100</v>
      </c>
      <c r="B55" s="192"/>
      <c r="C55" s="53"/>
      <c r="D55" s="54"/>
      <c r="E55" s="54"/>
      <c r="F55" s="55">
        <f aca="true" t="shared" si="4" ref="F55:M55">SUM(F32:F54)</f>
        <v>1126.4</v>
      </c>
      <c r="G55" s="55">
        <f t="shared" si="4"/>
        <v>1126.4</v>
      </c>
      <c r="H55" s="55">
        <f t="shared" si="4"/>
        <v>1126.4</v>
      </c>
      <c r="I55" s="55">
        <f t="shared" si="4"/>
        <v>1126.4</v>
      </c>
      <c r="J55" s="55">
        <f t="shared" si="4"/>
        <v>1126.4</v>
      </c>
      <c r="K55" s="55">
        <f t="shared" si="4"/>
        <v>1126.4</v>
      </c>
      <c r="L55" s="55">
        <f t="shared" si="4"/>
        <v>1126.4</v>
      </c>
      <c r="M55" s="55">
        <f t="shared" si="4"/>
        <v>1126.4</v>
      </c>
      <c r="N55" s="56"/>
    </row>
    <row r="56" spans="1:15" ht="30">
      <c r="A56" s="57" t="s">
        <v>101</v>
      </c>
      <c r="B56" s="170" t="s">
        <v>102</v>
      </c>
      <c r="C56" s="58">
        <v>19</v>
      </c>
      <c r="D56" s="43"/>
      <c r="E56" s="43"/>
      <c r="F56" s="59"/>
      <c r="G56" s="59">
        <v>960</v>
      </c>
      <c r="H56" s="59">
        <v>960</v>
      </c>
      <c r="I56" s="59">
        <v>960</v>
      </c>
      <c r="J56" s="59">
        <v>960</v>
      </c>
      <c r="K56" s="59">
        <v>960</v>
      </c>
      <c r="L56" s="59">
        <v>960</v>
      </c>
      <c r="M56" s="59">
        <v>960</v>
      </c>
      <c r="N56" s="186" t="s">
        <v>103</v>
      </c>
      <c r="O56" s="30" t="s">
        <v>57</v>
      </c>
    </row>
    <row r="57" spans="1:15" ht="30">
      <c r="A57" s="60" t="s">
        <v>104</v>
      </c>
      <c r="B57" s="171"/>
      <c r="C57" s="61" t="s">
        <v>105</v>
      </c>
      <c r="D57" s="36"/>
      <c r="E57" s="36"/>
      <c r="F57" s="62"/>
      <c r="G57" s="62">
        <v>336.8</v>
      </c>
      <c r="H57" s="62">
        <v>336.8</v>
      </c>
      <c r="I57" s="62">
        <v>336.8</v>
      </c>
      <c r="J57" s="62">
        <v>336.8</v>
      </c>
      <c r="K57" s="62">
        <v>336.8</v>
      </c>
      <c r="L57" s="62">
        <v>336.8</v>
      </c>
      <c r="M57" s="62">
        <v>336.8</v>
      </c>
      <c r="N57" s="177"/>
      <c r="O57" s="30" t="s">
        <v>57</v>
      </c>
    </row>
    <row r="58" spans="1:15" ht="30">
      <c r="A58" s="60" t="s">
        <v>106</v>
      </c>
      <c r="B58" s="171"/>
      <c r="C58" s="61" t="s">
        <v>107</v>
      </c>
      <c r="D58" s="36"/>
      <c r="E58" s="36"/>
      <c r="F58" s="62"/>
      <c r="G58" s="62">
        <v>481.4</v>
      </c>
      <c r="H58" s="62">
        <v>481.4</v>
      </c>
      <c r="I58" s="62">
        <v>481.4</v>
      </c>
      <c r="J58" s="62">
        <v>481.4</v>
      </c>
      <c r="K58" s="62">
        <v>481.4</v>
      </c>
      <c r="L58" s="62">
        <v>481.4</v>
      </c>
      <c r="M58" s="62">
        <v>481.4</v>
      </c>
      <c r="N58" s="177" t="s">
        <v>108</v>
      </c>
      <c r="O58" s="30" t="s">
        <v>57</v>
      </c>
    </row>
    <row r="59" spans="1:15" ht="30">
      <c r="A59" s="60" t="s">
        <v>109</v>
      </c>
      <c r="B59" s="171"/>
      <c r="C59" s="61" t="s">
        <v>110</v>
      </c>
      <c r="D59" s="36"/>
      <c r="E59" s="36"/>
      <c r="F59" s="62"/>
      <c r="G59" s="62">
        <v>3.8</v>
      </c>
      <c r="H59" s="62">
        <v>3.8</v>
      </c>
      <c r="I59" s="62">
        <v>3.8</v>
      </c>
      <c r="J59" s="62">
        <v>3.8</v>
      </c>
      <c r="K59" s="62">
        <v>3.8</v>
      </c>
      <c r="L59" s="62">
        <v>3.8</v>
      </c>
      <c r="M59" s="62">
        <v>3.8</v>
      </c>
      <c r="N59" s="177"/>
      <c r="O59" s="30" t="s">
        <v>57</v>
      </c>
    </row>
    <row r="60" spans="1:15" ht="15" customHeight="1">
      <c r="A60" s="60" t="s">
        <v>111</v>
      </c>
      <c r="B60" s="171"/>
      <c r="C60" s="61" t="s">
        <v>112</v>
      </c>
      <c r="D60" s="36"/>
      <c r="E60" s="36"/>
      <c r="F60" s="62"/>
      <c r="G60" s="62">
        <v>130.6</v>
      </c>
      <c r="H60" s="62">
        <v>130.6</v>
      </c>
      <c r="I60" s="62">
        <v>130.6</v>
      </c>
      <c r="J60" s="62">
        <v>130.6</v>
      </c>
      <c r="K60" s="62">
        <v>130.6</v>
      </c>
      <c r="L60" s="62">
        <v>130.6</v>
      </c>
      <c r="M60" s="62">
        <v>130.6</v>
      </c>
      <c r="N60" s="187" t="s">
        <v>113</v>
      </c>
      <c r="O60" s="30" t="s">
        <v>57</v>
      </c>
    </row>
    <row r="61" spans="1:15" ht="30">
      <c r="A61" s="60" t="s">
        <v>114</v>
      </c>
      <c r="B61" s="171"/>
      <c r="C61" s="61">
        <v>14</v>
      </c>
      <c r="D61" s="36"/>
      <c r="E61" s="36"/>
      <c r="F61" s="62"/>
      <c r="G61" s="62">
        <v>1120.6</v>
      </c>
      <c r="H61" s="62">
        <v>1120.6</v>
      </c>
      <c r="I61" s="62">
        <v>1120.6</v>
      </c>
      <c r="J61" s="62">
        <v>1120.6</v>
      </c>
      <c r="K61" s="62">
        <v>1120.6</v>
      </c>
      <c r="L61" s="62">
        <v>1120.6</v>
      </c>
      <c r="M61" s="62">
        <v>1120.6</v>
      </c>
      <c r="N61" s="177"/>
      <c r="O61" s="30" t="s">
        <v>57</v>
      </c>
    </row>
    <row r="62" spans="1:15" ht="30.75" thickBot="1">
      <c r="A62" s="63" t="s">
        <v>115</v>
      </c>
      <c r="B62" s="172"/>
      <c r="C62" s="64">
        <v>24</v>
      </c>
      <c r="D62" s="65"/>
      <c r="E62" s="65"/>
      <c r="F62" s="66"/>
      <c r="G62" s="66">
        <v>2950.8</v>
      </c>
      <c r="H62" s="66">
        <v>2950.8</v>
      </c>
      <c r="I62" s="66">
        <v>2950.8</v>
      </c>
      <c r="J62" s="66">
        <v>2950.8</v>
      </c>
      <c r="K62" s="66">
        <v>2950.8</v>
      </c>
      <c r="L62" s="66">
        <v>2950.8</v>
      </c>
      <c r="M62" s="66">
        <v>2950.8</v>
      </c>
      <c r="N62" s="67" t="s">
        <v>108</v>
      </c>
      <c r="O62" s="30" t="s">
        <v>57</v>
      </c>
    </row>
    <row r="63" spans="1:14" ht="19.5" thickBot="1">
      <c r="A63" s="151" t="s">
        <v>116</v>
      </c>
      <c r="B63" s="152"/>
      <c r="C63" s="68"/>
      <c r="D63" s="69"/>
      <c r="E63" s="69"/>
      <c r="F63" s="70"/>
      <c r="G63" s="71">
        <f aca="true" t="shared" si="5" ref="G63:M63">SUM(G56:G62)</f>
        <v>5984</v>
      </c>
      <c r="H63" s="71">
        <f t="shared" si="5"/>
        <v>5984</v>
      </c>
      <c r="I63" s="71">
        <f t="shared" si="5"/>
        <v>5984</v>
      </c>
      <c r="J63" s="71">
        <f t="shared" si="5"/>
        <v>5984</v>
      </c>
      <c r="K63" s="71">
        <f t="shared" si="5"/>
        <v>5984</v>
      </c>
      <c r="L63" s="71">
        <f t="shared" si="5"/>
        <v>5984</v>
      </c>
      <c r="M63" s="72">
        <f t="shared" si="5"/>
        <v>5984</v>
      </c>
      <c r="N63" s="73"/>
    </row>
    <row r="64" spans="1:15" ht="30">
      <c r="A64" s="60" t="s">
        <v>117</v>
      </c>
      <c r="B64" s="164" t="s">
        <v>118</v>
      </c>
      <c r="C64" s="74">
        <v>44</v>
      </c>
      <c r="D64" s="36"/>
      <c r="E64" s="36"/>
      <c r="F64" s="75"/>
      <c r="G64" s="75">
        <v>217.6</v>
      </c>
      <c r="H64" s="75">
        <v>217.6</v>
      </c>
      <c r="I64" s="75">
        <v>217.6</v>
      </c>
      <c r="J64" s="75">
        <v>217.6</v>
      </c>
      <c r="K64" s="75">
        <v>217.6</v>
      </c>
      <c r="L64" s="75">
        <v>217.6</v>
      </c>
      <c r="M64" s="75">
        <v>217.6</v>
      </c>
      <c r="N64" s="76" t="s">
        <v>119</v>
      </c>
      <c r="O64" s="30" t="s">
        <v>57</v>
      </c>
    </row>
    <row r="65" spans="1:15" ht="30">
      <c r="A65" s="60" t="s">
        <v>120</v>
      </c>
      <c r="B65" s="164"/>
      <c r="C65" s="74" t="s">
        <v>121</v>
      </c>
      <c r="D65" s="36"/>
      <c r="E65" s="36"/>
      <c r="F65" s="75"/>
      <c r="G65" s="75">
        <v>795.2</v>
      </c>
      <c r="H65" s="75">
        <v>795.2</v>
      </c>
      <c r="I65" s="75">
        <v>795.2</v>
      </c>
      <c r="J65" s="75">
        <v>795.2</v>
      </c>
      <c r="K65" s="75">
        <v>795.2</v>
      </c>
      <c r="L65" s="75">
        <v>795.2</v>
      </c>
      <c r="M65" s="75">
        <v>795.2</v>
      </c>
      <c r="N65" s="188" t="s">
        <v>108</v>
      </c>
      <c r="O65" s="30" t="s">
        <v>57</v>
      </c>
    </row>
    <row r="66" spans="1:15" ht="30">
      <c r="A66" s="60" t="s">
        <v>122</v>
      </c>
      <c r="B66" s="164"/>
      <c r="C66" s="77">
        <v>15</v>
      </c>
      <c r="D66" s="36"/>
      <c r="E66" s="36"/>
      <c r="F66" s="75"/>
      <c r="G66" s="75">
        <v>3016.8</v>
      </c>
      <c r="H66" s="75">
        <v>3016.8</v>
      </c>
      <c r="I66" s="75">
        <v>3016.8</v>
      </c>
      <c r="J66" s="75">
        <v>3016.8</v>
      </c>
      <c r="K66" s="75">
        <v>3016.8</v>
      </c>
      <c r="L66" s="75">
        <v>3016.8</v>
      </c>
      <c r="M66" s="75">
        <v>3016.8</v>
      </c>
      <c r="N66" s="188"/>
      <c r="O66" s="30" t="s">
        <v>57</v>
      </c>
    </row>
    <row r="67" spans="1:15" ht="30">
      <c r="A67" s="60" t="s">
        <v>123</v>
      </c>
      <c r="B67" s="164"/>
      <c r="C67" s="77">
        <v>20</v>
      </c>
      <c r="D67" s="36"/>
      <c r="E67" s="36"/>
      <c r="F67" s="75"/>
      <c r="G67" s="75">
        <v>96</v>
      </c>
      <c r="H67" s="75">
        <v>96</v>
      </c>
      <c r="I67" s="75">
        <v>96</v>
      </c>
      <c r="J67" s="75">
        <v>96</v>
      </c>
      <c r="K67" s="75">
        <v>96</v>
      </c>
      <c r="L67" s="75">
        <v>96</v>
      </c>
      <c r="M67" s="75">
        <v>96</v>
      </c>
      <c r="N67" s="188"/>
      <c r="O67" s="30" t="s">
        <v>57</v>
      </c>
    </row>
    <row r="68" spans="1:15" ht="30">
      <c r="A68" s="60" t="s">
        <v>124</v>
      </c>
      <c r="B68" s="164"/>
      <c r="C68" s="77" t="s">
        <v>125</v>
      </c>
      <c r="D68" s="36"/>
      <c r="E68" s="36"/>
      <c r="F68" s="75"/>
      <c r="G68" s="75">
        <v>84</v>
      </c>
      <c r="H68" s="75">
        <v>84</v>
      </c>
      <c r="I68" s="75">
        <v>84</v>
      </c>
      <c r="J68" s="75">
        <v>84</v>
      </c>
      <c r="K68" s="75">
        <v>84</v>
      </c>
      <c r="L68" s="75">
        <v>84</v>
      </c>
      <c r="M68" s="75">
        <v>84</v>
      </c>
      <c r="N68" s="188"/>
      <c r="O68" s="30" t="s">
        <v>57</v>
      </c>
    </row>
    <row r="69" spans="1:15" ht="30.75" thickBot="1">
      <c r="A69" s="63" t="s">
        <v>126</v>
      </c>
      <c r="B69" s="165"/>
      <c r="C69" s="78">
        <v>21</v>
      </c>
      <c r="D69" s="65"/>
      <c r="E69" s="65"/>
      <c r="F69" s="79"/>
      <c r="G69" s="79">
        <v>300</v>
      </c>
      <c r="H69" s="79">
        <v>300</v>
      </c>
      <c r="I69" s="79">
        <v>300</v>
      </c>
      <c r="J69" s="79">
        <v>300</v>
      </c>
      <c r="K69" s="79">
        <v>300</v>
      </c>
      <c r="L69" s="79">
        <v>300</v>
      </c>
      <c r="M69" s="79">
        <v>300</v>
      </c>
      <c r="N69" s="76" t="s">
        <v>83</v>
      </c>
      <c r="O69" s="30" t="s">
        <v>57</v>
      </c>
    </row>
    <row r="70" spans="1:15" ht="19.5" thickBot="1">
      <c r="A70" s="151" t="s">
        <v>127</v>
      </c>
      <c r="B70" s="152"/>
      <c r="C70" s="68"/>
      <c r="D70" s="69"/>
      <c r="E70" s="69"/>
      <c r="F70" s="80"/>
      <c r="G70" s="69">
        <f aca="true" t="shared" si="6" ref="G70:M70">SUM(G64:G69)</f>
        <v>4509.6</v>
      </c>
      <c r="H70" s="69">
        <f t="shared" si="6"/>
        <v>4509.6</v>
      </c>
      <c r="I70" s="69">
        <f t="shared" si="6"/>
        <v>4509.6</v>
      </c>
      <c r="J70" s="69">
        <f t="shared" si="6"/>
        <v>4509.6</v>
      </c>
      <c r="K70" s="69">
        <f t="shared" si="6"/>
        <v>4509.6</v>
      </c>
      <c r="L70" s="69">
        <f t="shared" si="6"/>
        <v>4509.6</v>
      </c>
      <c r="M70" s="81">
        <f t="shared" si="6"/>
        <v>4509.6</v>
      </c>
      <c r="N70" s="73"/>
      <c r="O70" s="82"/>
    </row>
    <row r="71" spans="1:15" ht="19.5" thickBot="1">
      <c r="A71" s="83" t="s">
        <v>128</v>
      </c>
      <c r="B71" s="84"/>
      <c r="C71" s="84"/>
      <c r="D71" s="85">
        <f aca="true" t="shared" si="7" ref="D71:M71">SUM(D70+D63+D55)</f>
        <v>0</v>
      </c>
      <c r="E71" s="85">
        <f t="shared" si="7"/>
        <v>0</v>
      </c>
      <c r="F71" s="85">
        <f t="shared" si="7"/>
        <v>1126.4</v>
      </c>
      <c r="G71" s="85">
        <f t="shared" si="7"/>
        <v>11620</v>
      </c>
      <c r="H71" s="85">
        <f t="shared" si="7"/>
        <v>11620</v>
      </c>
      <c r="I71" s="85">
        <f t="shared" si="7"/>
        <v>11620</v>
      </c>
      <c r="J71" s="85">
        <f t="shared" si="7"/>
        <v>11620</v>
      </c>
      <c r="K71" s="85">
        <f t="shared" si="7"/>
        <v>11620</v>
      </c>
      <c r="L71" s="85">
        <f t="shared" si="7"/>
        <v>11620</v>
      </c>
      <c r="M71" s="85">
        <f t="shared" si="7"/>
        <v>11620</v>
      </c>
      <c r="N71" s="40"/>
      <c r="O71" s="41"/>
    </row>
    <row r="72" spans="1:16" ht="19.5" thickBot="1">
      <c r="A72" s="178" t="s">
        <v>129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80"/>
      <c r="P72" s="41"/>
    </row>
    <row r="73" spans="1:15" ht="28.5" customHeight="1">
      <c r="A73" s="24" t="s">
        <v>130</v>
      </c>
      <c r="B73" s="169" t="s">
        <v>27</v>
      </c>
      <c r="C73" s="183" t="s">
        <v>131</v>
      </c>
      <c r="D73" s="86"/>
      <c r="E73" s="86"/>
      <c r="F73" s="86"/>
      <c r="G73" s="28"/>
      <c r="H73" s="87">
        <v>722.2</v>
      </c>
      <c r="I73" s="87">
        <v>722.2</v>
      </c>
      <c r="J73" s="87">
        <v>722.2</v>
      </c>
      <c r="K73" s="87">
        <v>722.2</v>
      </c>
      <c r="L73" s="87">
        <v>722.2</v>
      </c>
      <c r="M73" s="87">
        <v>722.2</v>
      </c>
      <c r="N73" s="29" t="s">
        <v>28</v>
      </c>
      <c r="O73" s="88" t="s">
        <v>132</v>
      </c>
    </row>
    <row r="74" spans="1:15" ht="18" customHeight="1">
      <c r="A74" s="24" t="s">
        <v>133</v>
      </c>
      <c r="B74" s="181"/>
      <c r="C74" s="184"/>
      <c r="D74" s="86"/>
      <c r="E74" s="86"/>
      <c r="F74" s="86"/>
      <c r="G74" s="28"/>
      <c r="H74" s="62">
        <v>69.4</v>
      </c>
      <c r="I74" s="62">
        <v>69.4</v>
      </c>
      <c r="J74" s="62">
        <v>69.4</v>
      </c>
      <c r="K74" s="62">
        <v>69.4</v>
      </c>
      <c r="L74" s="62">
        <v>69.4</v>
      </c>
      <c r="M74" s="62">
        <v>69.4</v>
      </c>
      <c r="N74" s="31" t="s">
        <v>31</v>
      </c>
      <c r="O74" s="88" t="s">
        <v>132</v>
      </c>
    </row>
    <row r="75" spans="1:15" ht="45.75" thickBot="1">
      <c r="A75" s="51" t="s">
        <v>134</v>
      </c>
      <c r="B75" s="182"/>
      <c r="C75" s="184"/>
      <c r="D75" s="89"/>
      <c r="E75" s="89"/>
      <c r="F75" s="89"/>
      <c r="G75" s="90"/>
      <c r="H75" s="66">
        <v>1.4</v>
      </c>
      <c r="I75" s="66">
        <v>1.4</v>
      </c>
      <c r="J75" s="66">
        <v>1.4</v>
      </c>
      <c r="K75" s="66">
        <v>1.4</v>
      </c>
      <c r="L75" s="66">
        <v>1.4</v>
      </c>
      <c r="M75" s="66">
        <v>1.4</v>
      </c>
      <c r="N75" s="91" t="s">
        <v>33</v>
      </c>
      <c r="O75" s="92" t="s">
        <v>132</v>
      </c>
    </row>
    <row r="76" spans="1:15" ht="15" customHeight="1" thickBot="1">
      <c r="A76" s="151" t="s">
        <v>135</v>
      </c>
      <c r="B76" s="152"/>
      <c r="C76" s="152"/>
      <c r="D76" s="93">
        <f aca="true" t="shared" si="8" ref="D76:L76">SUM(D73:D75)</f>
        <v>0</v>
      </c>
      <c r="E76" s="93">
        <f t="shared" si="8"/>
        <v>0</v>
      </c>
      <c r="F76" s="93">
        <f t="shared" si="8"/>
        <v>0</v>
      </c>
      <c r="G76" s="93">
        <f t="shared" si="8"/>
        <v>0</v>
      </c>
      <c r="H76" s="93">
        <f t="shared" si="8"/>
        <v>793</v>
      </c>
      <c r="I76" s="93">
        <f t="shared" si="8"/>
        <v>793</v>
      </c>
      <c r="J76" s="93">
        <f t="shared" si="8"/>
        <v>793</v>
      </c>
      <c r="K76" s="93">
        <f t="shared" si="8"/>
        <v>793</v>
      </c>
      <c r="L76" s="93">
        <f t="shared" si="8"/>
        <v>793</v>
      </c>
      <c r="M76" s="93">
        <f>SUM(M73:M75)</f>
        <v>793</v>
      </c>
      <c r="N76" s="94"/>
      <c r="O76" s="95"/>
    </row>
    <row r="77" spans="1:15" ht="30">
      <c r="A77" s="57" t="s">
        <v>136</v>
      </c>
      <c r="B77" s="185" t="s">
        <v>137</v>
      </c>
      <c r="C77" s="96" t="s">
        <v>138</v>
      </c>
      <c r="D77" s="43"/>
      <c r="E77" s="43"/>
      <c r="F77" s="97"/>
      <c r="G77" s="98"/>
      <c r="H77" s="99">
        <v>170.4</v>
      </c>
      <c r="I77" s="99">
        <v>170.4</v>
      </c>
      <c r="J77" s="99">
        <v>170.4</v>
      </c>
      <c r="K77" s="99">
        <v>170.4</v>
      </c>
      <c r="L77" s="99">
        <v>170.4</v>
      </c>
      <c r="M77" s="99">
        <v>170.4</v>
      </c>
      <c r="N77" s="100" t="s">
        <v>139</v>
      </c>
      <c r="O77" s="88" t="s">
        <v>132</v>
      </c>
    </row>
    <row r="78" spans="1:15" ht="30">
      <c r="A78" s="60" t="s">
        <v>140</v>
      </c>
      <c r="B78" s="168"/>
      <c r="C78" s="74" t="s">
        <v>141</v>
      </c>
      <c r="D78" s="36"/>
      <c r="E78" s="36"/>
      <c r="F78" s="75"/>
      <c r="G78" s="36"/>
      <c r="H78" s="36">
        <v>113.4</v>
      </c>
      <c r="I78" s="36">
        <v>113.4</v>
      </c>
      <c r="J78" s="36">
        <v>113.4</v>
      </c>
      <c r="K78" s="36">
        <v>113.4</v>
      </c>
      <c r="L78" s="36">
        <v>113.4</v>
      </c>
      <c r="M78" s="36">
        <v>113.4</v>
      </c>
      <c r="N78" s="162" t="s">
        <v>142</v>
      </c>
      <c r="O78" s="88" t="s">
        <v>132</v>
      </c>
    </row>
    <row r="79" spans="1:15" ht="30">
      <c r="A79" s="60" t="s">
        <v>143</v>
      </c>
      <c r="B79" s="168"/>
      <c r="C79" s="74" t="s">
        <v>144</v>
      </c>
      <c r="D79" s="36"/>
      <c r="E79" s="36"/>
      <c r="F79" s="75"/>
      <c r="G79" s="101"/>
      <c r="H79" s="75">
        <v>170.4</v>
      </c>
      <c r="I79" s="75">
        <v>170.4</v>
      </c>
      <c r="J79" s="75">
        <v>170.4</v>
      </c>
      <c r="K79" s="75">
        <v>170.4</v>
      </c>
      <c r="L79" s="75">
        <v>170.4</v>
      </c>
      <c r="M79" s="75">
        <v>170.4</v>
      </c>
      <c r="N79" s="162"/>
      <c r="O79" s="88" t="s">
        <v>132</v>
      </c>
    </row>
    <row r="80" spans="1:15" ht="30">
      <c r="A80" s="60" t="s">
        <v>145</v>
      </c>
      <c r="B80" s="168"/>
      <c r="C80" s="74" t="s">
        <v>146</v>
      </c>
      <c r="D80" s="36"/>
      <c r="E80" s="36"/>
      <c r="F80" s="97"/>
      <c r="G80" s="36"/>
      <c r="H80" s="75">
        <v>28.8</v>
      </c>
      <c r="I80" s="75">
        <v>28.8</v>
      </c>
      <c r="J80" s="75">
        <v>28.8</v>
      </c>
      <c r="K80" s="75">
        <v>28.8</v>
      </c>
      <c r="L80" s="75">
        <v>28.8</v>
      </c>
      <c r="M80" s="75">
        <v>28.8</v>
      </c>
      <c r="N80" s="102" t="s">
        <v>147</v>
      </c>
      <c r="O80" s="88" t="s">
        <v>132</v>
      </c>
    </row>
    <row r="81" spans="1:15" ht="30">
      <c r="A81" s="60" t="s">
        <v>148</v>
      </c>
      <c r="B81" s="168"/>
      <c r="C81" s="77">
        <v>47</v>
      </c>
      <c r="D81" s="36"/>
      <c r="E81" s="36"/>
      <c r="F81" s="75"/>
      <c r="G81" s="101"/>
      <c r="H81" s="75">
        <v>43.2</v>
      </c>
      <c r="I81" s="101">
        <f>H81</f>
        <v>43.2</v>
      </c>
      <c r="J81" s="101">
        <f>I81</f>
        <v>43.2</v>
      </c>
      <c r="K81" s="101">
        <f>J81</f>
        <v>43.2</v>
      </c>
      <c r="L81" s="101">
        <f>K81</f>
        <v>43.2</v>
      </c>
      <c r="M81" s="101">
        <f>L81</f>
        <v>43.2</v>
      </c>
      <c r="N81" s="103" t="s">
        <v>149</v>
      </c>
      <c r="O81" s="88" t="s">
        <v>132</v>
      </c>
    </row>
    <row r="82" spans="1:15" ht="30">
      <c r="A82" s="60" t="s">
        <v>150</v>
      </c>
      <c r="B82" s="168"/>
      <c r="C82" s="77">
        <v>20</v>
      </c>
      <c r="D82" s="36"/>
      <c r="E82" s="36"/>
      <c r="F82" s="75"/>
      <c r="G82" s="101"/>
      <c r="H82" s="75">
        <v>132.6</v>
      </c>
      <c r="I82" s="75">
        <v>132.6</v>
      </c>
      <c r="J82" s="75">
        <v>132.6</v>
      </c>
      <c r="K82" s="75">
        <v>132.6</v>
      </c>
      <c r="L82" s="75">
        <v>132.6</v>
      </c>
      <c r="M82" s="75">
        <v>132.6</v>
      </c>
      <c r="N82" s="67" t="s">
        <v>151</v>
      </c>
      <c r="O82" s="88" t="s">
        <v>132</v>
      </c>
    </row>
    <row r="83" spans="1:15" ht="30.75" thickBot="1">
      <c r="A83" s="63" t="s">
        <v>152</v>
      </c>
      <c r="B83" s="169"/>
      <c r="C83" s="78">
        <v>32</v>
      </c>
      <c r="D83" s="65"/>
      <c r="E83" s="65"/>
      <c r="F83" s="79"/>
      <c r="G83" s="104"/>
      <c r="H83" s="79">
        <v>412.2</v>
      </c>
      <c r="I83" s="79">
        <v>412.2</v>
      </c>
      <c r="J83" s="79">
        <v>412.2</v>
      </c>
      <c r="K83" s="79">
        <v>412.2</v>
      </c>
      <c r="L83" s="79">
        <v>412.2</v>
      </c>
      <c r="M83" s="79">
        <v>412.2</v>
      </c>
      <c r="N83" s="105" t="s">
        <v>153</v>
      </c>
      <c r="O83" s="88" t="s">
        <v>132</v>
      </c>
    </row>
    <row r="84" spans="1:14" ht="19.5" thickBot="1">
      <c r="A84" s="151" t="s">
        <v>154</v>
      </c>
      <c r="B84" s="152"/>
      <c r="C84" s="68"/>
      <c r="D84" s="69"/>
      <c r="E84" s="69"/>
      <c r="F84" s="106"/>
      <c r="G84" s="107"/>
      <c r="H84" s="69">
        <f aca="true" t="shared" si="9" ref="H84:M84">SUM(H77:H83)</f>
        <v>1071</v>
      </c>
      <c r="I84" s="69">
        <f t="shared" si="9"/>
        <v>1071</v>
      </c>
      <c r="J84" s="69">
        <f t="shared" si="9"/>
        <v>1071</v>
      </c>
      <c r="K84" s="69">
        <f t="shared" si="9"/>
        <v>1071</v>
      </c>
      <c r="L84" s="69">
        <f t="shared" si="9"/>
        <v>1071</v>
      </c>
      <c r="M84" s="69">
        <f t="shared" si="9"/>
        <v>1071</v>
      </c>
      <c r="N84" s="108"/>
    </row>
    <row r="85" spans="1:15" ht="30">
      <c r="A85" s="57" t="s">
        <v>155</v>
      </c>
      <c r="B85" s="176" t="s">
        <v>156</v>
      </c>
      <c r="C85" s="109">
        <v>37</v>
      </c>
      <c r="D85" s="43"/>
      <c r="E85" s="43"/>
      <c r="F85" s="97"/>
      <c r="G85" s="43"/>
      <c r="H85" s="99">
        <v>86</v>
      </c>
      <c r="I85" s="99">
        <v>86</v>
      </c>
      <c r="J85" s="99">
        <v>86</v>
      </c>
      <c r="K85" s="99">
        <v>86</v>
      </c>
      <c r="L85" s="99">
        <v>86</v>
      </c>
      <c r="M85" s="99">
        <v>86</v>
      </c>
      <c r="N85" s="100" t="s">
        <v>157</v>
      </c>
      <c r="O85" s="88" t="s">
        <v>132</v>
      </c>
    </row>
    <row r="86" spans="1:15" ht="30">
      <c r="A86" s="60" t="s">
        <v>158</v>
      </c>
      <c r="B86" s="176"/>
      <c r="C86" s="74">
        <v>16</v>
      </c>
      <c r="D86" s="36"/>
      <c r="E86" s="36"/>
      <c r="F86" s="75"/>
      <c r="G86" s="36"/>
      <c r="H86" s="75">
        <v>396.6</v>
      </c>
      <c r="I86" s="75">
        <v>396.6</v>
      </c>
      <c r="J86" s="75">
        <v>396.6</v>
      </c>
      <c r="K86" s="75">
        <v>396.6</v>
      </c>
      <c r="L86" s="75">
        <v>396.6</v>
      </c>
      <c r="M86" s="75">
        <v>396.6</v>
      </c>
      <c r="N86" s="67" t="s">
        <v>159</v>
      </c>
      <c r="O86" s="88" t="s">
        <v>132</v>
      </c>
    </row>
    <row r="87" spans="1:15" ht="30">
      <c r="A87" s="60" t="s">
        <v>160</v>
      </c>
      <c r="B87" s="176"/>
      <c r="C87" s="74" t="s">
        <v>161</v>
      </c>
      <c r="D87" s="36"/>
      <c r="E87" s="36"/>
      <c r="F87" s="75"/>
      <c r="G87" s="36"/>
      <c r="H87" s="75">
        <v>57</v>
      </c>
      <c r="I87" s="75">
        <v>57</v>
      </c>
      <c r="J87" s="75">
        <v>57</v>
      </c>
      <c r="K87" s="75">
        <v>57</v>
      </c>
      <c r="L87" s="75">
        <v>57</v>
      </c>
      <c r="M87" s="75">
        <v>57</v>
      </c>
      <c r="N87" s="67" t="s">
        <v>162</v>
      </c>
      <c r="O87" s="88" t="s">
        <v>132</v>
      </c>
    </row>
    <row r="88" spans="1:15" ht="30.75" thickBot="1">
      <c r="A88" s="60" t="s">
        <v>163</v>
      </c>
      <c r="B88" s="163"/>
      <c r="C88" s="74">
        <v>51</v>
      </c>
      <c r="D88" s="36"/>
      <c r="E88" s="36"/>
      <c r="F88" s="75"/>
      <c r="G88" s="36"/>
      <c r="H88" s="75">
        <v>387.9</v>
      </c>
      <c r="I88" s="75">
        <v>387.9</v>
      </c>
      <c r="J88" s="75">
        <v>387.9</v>
      </c>
      <c r="K88" s="75">
        <v>387.9</v>
      </c>
      <c r="L88" s="75">
        <v>387.9</v>
      </c>
      <c r="M88" s="75">
        <v>387.9</v>
      </c>
      <c r="N88" s="67" t="s">
        <v>164</v>
      </c>
      <c r="O88" s="88" t="s">
        <v>132</v>
      </c>
    </row>
    <row r="89" spans="1:14" ht="19.5" thickBot="1">
      <c r="A89" s="151" t="s">
        <v>165</v>
      </c>
      <c r="B89" s="152"/>
      <c r="C89" s="68"/>
      <c r="D89" s="69"/>
      <c r="E89" s="69"/>
      <c r="F89" s="106"/>
      <c r="G89" s="107"/>
      <c r="H89" s="69">
        <f aca="true" t="shared" si="10" ref="H89:M89">SUM(H85:H88)</f>
        <v>927.5</v>
      </c>
      <c r="I89" s="69">
        <f t="shared" si="10"/>
        <v>927.5</v>
      </c>
      <c r="J89" s="69">
        <f t="shared" si="10"/>
        <v>927.5</v>
      </c>
      <c r="K89" s="69">
        <f t="shared" si="10"/>
        <v>927.5</v>
      </c>
      <c r="L89" s="69">
        <f t="shared" si="10"/>
        <v>927.5</v>
      </c>
      <c r="M89" s="69">
        <f t="shared" si="10"/>
        <v>927.5</v>
      </c>
      <c r="N89" s="108"/>
    </row>
    <row r="90" spans="1:15" ht="30">
      <c r="A90" s="60" t="s">
        <v>166</v>
      </c>
      <c r="B90" s="164" t="s">
        <v>167</v>
      </c>
      <c r="C90" s="77">
        <v>9</v>
      </c>
      <c r="D90" s="36"/>
      <c r="E90" s="36"/>
      <c r="F90" s="97"/>
      <c r="G90" s="36"/>
      <c r="H90" s="75">
        <v>339.4</v>
      </c>
      <c r="I90" s="75">
        <v>339.4</v>
      </c>
      <c r="J90" s="75">
        <v>339.4</v>
      </c>
      <c r="K90" s="75">
        <v>339.4</v>
      </c>
      <c r="L90" s="75">
        <v>339.4</v>
      </c>
      <c r="M90" s="75">
        <v>339.4</v>
      </c>
      <c r="N90" s="177" t="s">
        <v>168</v>
      </c>
      <c r="O90" s="88" t="s">
        <v>132</v>
      </c>
    </row>
    <row r="91" spans="1:15" ht="30">
      <c r="A91" s="60" t="s">
        <v>169</v>
      </c>
      <c r="B91" s="164"/>
      <c r="C91" s="77" t="s">
        <v>141</v>
      </c>
      <c r="D91" s="36"/>
      <c r="E91" s="36"/>
      <c r="F91" s="75"/>
      <c r="G91" s="36"/>
      <c r="H91" s="75">
        <v>45.2</v>
      </c>
      <c r="I91" s="75">
        <v>45.2</v>
      </c>
      <c r="J91" s="75">
        <v>45.2</v>
      </c>
      <c r="K91" s="75">
        <v>45.2</v>
      </c>
      <c r="L91" s="75">
        <v>45.2</v>
      </c>
      <c r="M91" s="75">
        <v>45.2</v>
      </c>
      <c r="N91" s="177"/>
      <c r="O91" s="88" t="s">
        <v>132</v>
      </c>
    </row>
    <row r="92" spans="1:15" ht="30">
      <c r="A92" s="60" t="s">
        <v>170</v>
      </c>
      <c r="B92" s="164"/>
      <c r="C92" s="77">
        <v>11</v>
      </c>
      <c r="D92" s="36"/>
      <c r="E92" s="36"/>
      <c r="F92" s="75"/>
      <c r="G92" s="36"/>
      <c r="H92" s="75">
        <v>537</v>
      </c>
      <c r="I92" s="75">
        <v>537</v>
      </c>
      <c r="J92" s="75">
        <v>537</v>
      </c>
      <c r="K92" s="75">
        <v>537</v>
      </c>
      <c r="L92" s="75">
        <v>537</v>
      </c>
      <c r="M92" s="75">
        <v>537</v>
      </c>
      <c r="N92" s="177" t="s">
        <v>171</v>
      </c>
      <c r="O92" s="88" t="s">
        <v>132</v>
      </c>
    </row>
    <row r="93" spans="1:15" ht="30">
      <c r="A93" s="60" t="s">
        <v>172</v>
      </c>
      <c r="B93" s="164"/>
      <c r="C93" s="77" t="s">
        <v>173</v>
      </c>
      <c r="D93" s="36"/>
      <c r="E93" s="36"/>
      <c r="F93" s="75"/>
      <c r="G93" s="36"/>
      <c r="H93" s="75">
        <v>196.6</v>
      </c>
      <c r="I93" s="75">
        <v>196.6</v>
      </c>
      <c r="J93" s="75">
        <v>196.6</v>
      </c>
      <c r="K93" s="75">
        <v>196.6</v>
      </c>
      <c r="L93" s="75">
        <v>196.6</v>
      </c>
      <c r="M93" s="75">
        <v>196.6</v>
      </c>
      <c r="N93" s="177"/>
      <c r="O93" s="88" t="s">
        <v>132</v>
      </c>
    </row>
    <row r="94" spans="1:15" ht="30">
      <c r="A94" s="60" t="s">
        <v>174</v>
      </c>
      <c r="B94" s="164"/>
      <c r="C94" s="77" t="s">
        <v>175</v>
      </c>
      <c r="D94" s="36"/>
      <c r="E94" s="36"/>
      <c r="F94" s="75"/>
      <c r="G94" s="36"/>
      <c r="H94" s="75">
        <v>2.1</v>
      </c>
      <c r="I94" s="75">
        <v>2.1</v>
      </c>
      <c r="J94" s="75">
        <v>2.1</v>
      </c>
      <c r="K94" s="75">
        <v>2.1</v>
      </c>
      <c r="L94" s="75">
        <v>2.1</v>
      </c>
      <c r="M94" s="75">
        <v>2.1</v>
      </c>
      <c r="N94" s="67" t="s">
        <v>176</v>
      </c>
      <c r="O94" s="88" t="s">
        <v>132</v>
      </c>
    </row>
    <row r="95" spans="1:15" ht="30">
      <c r="A95" s="60" t="s">
        <v>177</v>
      </c>
      <c r="B95" s="164"/>
      <c r="C95" s="77" t="s">
        <v>178</v>
      </c>
      <c r="D95" s="36"/>
      <c r="E95" s="36"/>
      <c r="F95" s="75"/>
      <c r="G95" s="36"/>
      <c r="H95" s="75">
        <v>134.8</v>
      </c>
      <c r="I95" s="75">
        <v>134.8</v>
      </c>
      <c r="J95" s="75">
        <v>134.8</v>
      </c>
      <c r="K95" s="75">
        <v>134.8</v>
      </c>
      <c r="L95" s="75">
        <v>134.8</v>
      </c>
      <c r="M95" s="75">
        <v>134.8</v>
      </c>
      <c r="N95" s="177" t="s">
        <v>179</v>
      </c>
      <c r="O95" s="88" t="s">
        <v>132</v>
      </c>
    </row>
    <row r="96" spans="1:15" ht="14.25">
      <c r="A96" s="60" t="s">
        <v>180</v>
      </c>
      <c r="B96" s="164"/>
      <c r="C96" s="77">
        <v>26</v>
      </c>
      <c r="D96" s="36"/>
      <c r="E96" s="36"/>
      <c r="F96" s="75"/>
      <c r="G96" s="36"/>
      <c r="H96" s="75">
        <v>175.2</v>
      </c>
      <c r="I96" s="75">
        <v>175.2</v>
      </c>
      <c r="J96" s="75">
        <v>175.2</v>
      </c>
      <c r="K96" s="75">
        <v>175.2</v>
      </c>
      <c r="L96" s="75">
        <v>175.2</v>
      </c>
      <c r="M96" s="75">
        <v>175.2</v>
      </c>
      <c r="N96" s="177"/>
      <c r="O96" s="88" t="s">
        <v>132</v>
      </c>
    </row>
    <row r="97" spans="1:15" ht="14.25">
      <c r="A97" s="60" t="s">
        <v>181</v>
      </c>
      <c r="B97" s="164"/>
      <c r="C97" s="77">
        <v>16</v>
      </c>
      <c r="D97" s="36"/>
      <c r="E97" s="36"/>
      <c r="F97" s="62"/>
      <c r="G97" s="28"/>
      <c r="H97" s="62">
        <v>492</v>
      </c>
      <c r="I97" s="62">
        <v>492</v>
      </c>
      <c r="J97" s="62">
        <v>492</v>
      </c>
      <c r="K97" s="62">
        <v>492</v>
      </c>
      <c r="L97" s="62">
        <v>492</v>
      </c>
      <c r="M97" s="62">
        <v>492</v>
      </c>
      <c r="N97" s="67" t="s">
        <v>182</v>
      </c>
      <c r="O97" s="88" t="s">
        <v>132</v>
      </c>
    </row>
    <row r="98" spans="1:15" ht="15" thickBot="1">
      <c r="A98" s="63" t="s">
        <v>183</v>
      </c>
      <c r="B98" s="165"/>
      <c r="C98" s="78">
        <v>28</v>
      </c>
      <c r="D98" s="65"/>
      <c r="E98" s="65"/>
      <c r="F98" s="66"/>
      <c r="G98" s="90"/>
      <c r="H98" s="66">
        <v>405.6</v>
      </c>
      <c r="I98" s="66">
        <v>405.6</v>
      </c>
      <c r="J98" s="66">
        <v>405.6</v>
      </c>
      <c r="K98" s="66">
        <v>405.6</v>
      </c>
      <c r="L98" s="66">
        <v>405.6</v>
      </c>
      <c r="M98" s="66">
        <v>405.6</v>
      </c>
      <c r="N98" s="105" t="s">
        <v>184</v>
      </c>
      <c r="O98" s="88" t="s">
        <v>132</v>
      </c>
    </row>
    <row r="99" spans="1:15" ht="18" thickBot="1">
      <c r="A99" s="151" t="s">
        <v>185</v>
      </c>
      <c r="B99" s="152"/>
      <c r="C99" s="68"/>
      <c r="D99" s="69"/>
      <c r="E99" s="69"/>
      <c r="F99" s="70"/>
      <c r="G99" s="71"/>
      <c r="H99" s="70">
        <f aca="true" t="shared" si="11" ref="H99:M99">SUM(H90:H98)</f>
        <v>2327.8999999999996</v>
      </c>
      <c r="I99" s="70">
        <f t="shared" si="11"/>
        <v>2327.8999999999996</v>
      </c>
      <c r="J99" s="70">
        <f t="shared" si="11"/>
        <v>2327.8999999999996</v>
      </c>
      <c r="K99" s="70">
        <f t="shared" si="11"/>
        <v>2327.8999999999996</v>
      </c>
      <c r="L99" s="70">
        <f t="shared" si="11"/>
        <v>2327.8999999999996</v>
      </c>
      <c r="M99" s="70">
        <f t="shared" si="11"/>
        <v>2327.8999999999996</v>
      </c>
      <c r="N99" s="108"/>
      <c r="O99" s="82"/>
    </row>
    <row r="100" spans="1:15" ht="14.25">
      <c r="A100" s="57" t="s">
        <v>186</v>
      </c>
      <c r="B100" s="170" t="s">
        <v>187</v>
      </c>
      <c r="C100" s="109">
        <v>12</v>
      </c>
      <c r="D100" s="43"/>
      <c r="E100" s="43"/>
      <c r="F100" s="99"/>
      <c r="G100" s="43"/>
      <c r="H100" s="99">
        <v>1273.2</v>
      </c>
      <c r="I100" s="99">
        <v>1273.2</v>
      </c>
      <c r="J100" s="99">
        <v>1273.2</v>
      </c>
      <c r="K100" s="99">
        <v>1273.2</v>
      </c>
      <c r="L100" s="99">
        <v>1273.2</v>
      </c>
      <c r="M100" s="99">
        <v>1273.2</v>
      </c>
      <c r="N100" s="173" t="s">
        <v>188</v>
      </c>
      <c r="O100" s="88" t="s">
        <v>132</v>
      </c>
    </row>
    <row r="101" spans="1:15" ht="14.25">
      <c r="A101" s="60" t="s">
        <v>189</v>
      </c>
      <c r="B101" s="171"/>
      <c r="C101" s="77">
        <v>22</v>
      </c>
      <c r="D101" s="36"/>
      <c r="E101" s="36"/>
      <c r="F101" s="75"/>
      <c r="G101" s="36"/>
      <c r="H101" s="75">
        <v>870</v>
      </c>
      <c r="I101" s="75">
        <v>870</v>
      </c>
      <c r="J101" s="75">
        <v>870</v>
      </c>
      <c r="K101" s="75">
        <v>870</v>
      </c>
      <c r="L101" s="75">
        <v>870</v>
      </c>
      <c r="M101" s="75">
        <v>870</v>
      </c>
      <c r="N101" s="173"/>
      <c r="O101" s="88" t="s">
        <v>132</v>
      </c>
    </row>
    <row r="102" spans="1:15" ht="15" thickBot="1">
      <c r="A102" s="63" t="s">
        <v>190</v>
      </c>
      <c r="B102" s="172"/>
      <c r="C102" s="78">
        <v>8</v>
      </c>
      <c r="D102" s="65"/>
      <c r="E102" s="65"/>
      <c r="F102" s="79"/>
      <c r="G102" s="65"/>
      <c r="H102" s="79">
        <v>116.2</v>
      </c>
      <c r="I102" s="79">
        <v>116.2</v>
      </c>
      <c r="J102" s="79">
        <v>116.2</v>
      </c>
      <c r="K102" s="79">
        <v>116.2</v>
      </c>
      <c r="L102" s="79">
        <v>116.2</v>
      </c>
      <c r="M102" s="79">
        <v>116.2</v>
      </c>
      <c r="N102" s="110" t="s">
        <v>191</v>
      </c>
      <c r="O102" s="88" t="s">
        <v>132</v>
      </c>
    </row>
    <row r="103" spans="1:14" ht="18" thickBot="1">
      <c r="A103" s="151" t="s">
        <v>192</v>
      </c>
      <c r="B103" s="152"/>
      <c r="C103" s="111"/>
      <c r="D103" s="69"/>
      <c r="E103" s="69"/>
      <c r="F103" s="112"/>
      <c r="G103" s="113"/>
      <c r="H103" s="112">
        <f aca="true" t="shared" si="12" ref="H103:M103">SUM(H100:H102)</f>
        <v>2259.3999999999996</v>
      </c>
      <c r="I103" s="112">
        <f t="shared" si="12"/>
        <v>2259.3999999999996</v>
      </c>
      <c r="J103" s="112">
        <f t="shared" si="12"/>
        <v>2259.3999999999996</v>
      </c>
      <c r="K103" s="112">
        <f t="shared" si="12"/>
        <v>2259.3999999999996</v>
      </c>
      <c r="L103" s="112">
        <f t="shared" si="12"/>
        <v>2259.3999999999996</v>
      </c>
      <c r="M103" s="114">
        <f t="shared" si="12"/>
        <v>2259.3999999999996</v>
      </c>
      <c r="N103" s="115"/>
    </row>
    <row r="104" spans="1:15" ht="14.25">
      <c r="A104" s="57" t="s">
        <v>193</v>
      </c>
      <c r="B104" s="170" t="s">
        <v>194</v>
      </c>
      <c r="C104" s="109" t="s">
        <v>195</v>
      </c>
      <c r="D104" s="43"/>
      <c r="E104" s="43"/>
      <c r="F104" s="99"/>
      <c r="G104" s="43"/>
      <c r="H104" s="99">
        <v>1245.6</v>
      </c>
      <c r="I104" s="99">
        <v>1245.6</v>
      </c>
      <c r="J104" s="99">
        <v>1245.6</v>
      </c>
      <c r="K104" s="99">
        <v>1245.6</v>
      </c>
      <c r="L104" s="99">
        <v>1245.6</v>
      </c>
      <c r="M104" s="99">
        <v>1245.6</v>
      </c>
      <c r="N104" s="174" t="s">
        <v>196</v>
      </c>
      <c r="O104" s="88" t="s">
        <v>132</v>
      </c>
    </row>
    <row r="105" spans="1:15" ht="14.25">
      <c r="A105" s="60" t="s">
        <v>197</v>
      </c>
      <c r="B105" s="171"/>
      <c r="C105" s="77" t="s">
        <v>198</v>
      </c>
      <c r="D105" s="36"/>
      <c r="E105" s="36"/>
      <c r="F105" s="75"/>
      <c r="G105" s="36"/>
      <c r="H105" s="75">
        <v>883.2</v>
      </c>
      <c r="I105" s="75">
        <v>883.2</v>
      </c>
      <c r="J105" s="75">
        <v>883.2</v>
      </c>
      <c r="K105" s="75">
        <v>883.2</v>
      </c>
      <c r="L105" s="75">
        <v>883.2</v>
      </c>
      <c r="M105" s="75">
        <v>883.2</v>
      </c>
      <c r="N105" s="175"/>
      <c r="O105" s="88" t="s">
        <v>132</v>
      </c>
    </row>
    <row r="106" spans="1:15" ht="32.25" customHeight="1" thickBot="1">
      <c r="A106" s="63" t="s">
        <v>199</v>
      </c>
      <c r="B106" s="172"/>
      <c r="C106" s="78">
        <v>19</v>
      </c>
      <c r="D106" s="65"/>
      <c r="E106" s="65"/>
      <c r="F106" s="79"/>
      <c r="G106" s="65"/>
      <c r="H106" s="79">
        <v>1286</v>
      </c>
      <c r="I106" s="79">
        <v>1286</v>
      </c>
      <c r="J106" s="79">
        <v>1286</v>
      </c>
      <c r="K106" s="79">
        <v>1286</v>
      </c>
      <c r="L106" s="79">
        <v>1286</v>
      </c>
      <c r="M106" s="79">
        <v>1286</v>
      </c>
      <c r="N106" s="116" t="s">
        <v>200</v>
      </c>
      <c r="O106" s="88" t="s">
        <v>132</v>
      </c>
    </row>
    <row r="107" spans="1:14" ht="19.5" customHeight="1" thickBot="1">
      <c r="A107" s="151" t="s">
        <v>201</v>
      </c>
      <c r="B107" s="152"/>
      <c r="C107" s="111"/>
      <c r="D107" s="69"/>
      <c r="E107" s="69"/>
      <c r="F107" s="112"/>
      <c r="G107" s="113"/>
      <c r="H107" s="112">
        <f aca="true" t="shared" si="13" ref="H107:M107">SUM(H104:H106)</f>
        <v>3414.8</v>
      </c>
      <c r="I107" s="112">
        <f t="shared" si="13"/>
        <v>3414.8</v>
      </c>
      <c r="J107" s="112">
        <f t="shared" si="13"/>
        <v>3414.8</v>
      </c>
      <c r="K107" s="112">
        <f t="shared" si="13"/>
        <v>3414.8</v>
      </c>
      <c r="L107" s="112">
        <f t="shared" si="13"/>
        <v>3414.8</v>
      </c>
      <c r="M107" s="114">
        <f t="shared" si="13"/>
        <v>3414.8</v>
      </c>
      <c r="N107" s="117"/>
    </row>
    <row r="108" spans="1:15" ht="14.25" customHeight="1">
      <c r="A108" s="57" t="s">
        <v>202</v>
      </c>
      <c r="B108" s="163" t="s">
        <v>203</v>
      </c>
      <c r="C108" s="109">
        <v>8</v>
      </c>
      <c r="D108" s="43"/>
      <c r="E108" s="43"/>
      <c r="F108" s="99"/>
      <c r="G108" s="43"/>
      <c r="H108" s="43"/>
      <c r="I108" s="43">
        <v>691.4</v>
      </c>
      <c r="J108" s="43">
        <v>691.4</v>
      </c>
      <c r="K108" s="43">
        <v>691.4</v>
      </c>
      <c r="L108" s="43">
        <v>691.4</v>
      </c>
      <c r="M108" s="43">
        <v>691.4</v>
      </c>
      <c r="N108" s="166" t="s">
        <v>204</v>
      </c>
      <c r="O108" s="88" t="s">
        <v>132</v>
      </c>
    </row>
    <row r="109" spans="1:15" ht="30.75" customHeight="1">
      <c r="A109" s="60" t="s">
        <v>205</v>
      </c>
      <c r="B109" s="164"/>
      <c r="C109" s="77">
        <v>11</v>
      </c>
      <c r="D109" s="36"/>
      <c r="E109" s="36"/>
      <c r="F109" s="75"/>
      <c r="G109" s="36"/>
      <c r="H109" s="36"/>
      <c r="I109" s="36">
        <v>872.8</v>
      </c>
      <c r="J109" s="36">
        <v>872.8</v>
      </c>
      <c r="K109" s="36">
        <v>872.8</v>
      </c>
      <c r="L109" s="36">
        <v>872.8</v>
      </c>
      <c r="M109" s="36">
        <v>872.8</v>
      </c>
      <c r="N109" s="167"/>
      <c r="O109" s="88" t="s">
        <v>132</v>
      </c>
    </row>
    <row r="110" spans="1:15" ht="30.75" customHeight="1" thickBot="1">
      <c r="A110" s="63" t="s">
        <v>206</v>
      </c>
      <c r="B110" s="165"/>
      <c r="C110" s="78" t="s">
        <v>207</v>
      </c>
      <c r="D110" s="65"/>
      <c r="E110" s="65"/>
      <c r="F110" s="79"/>
      <c r="G110" s="65"/>
      <c r="H110" s="65"/>
      <c r="I110" s="65">
        <v>64</v>
      </c>
      <c r="J110" s="65">
        <v>64</v>
      </c>
      <c r="K110" s="65">
        <v>64</v>
      </c>
      <c r="L110" s="65">
        <v>64</v>
      </c>
      <c r="M110" s="65">
        <v>64</v>
      </c>
      <c r="N110" s="167"/>
      <c r="O110" s="88" t="s">
        <v>132</v>
      </c>
    </row>
    <row r="111" spans="1:16" ht="18" thickBot="1">
      <c r="A111" s="151" t="s">
        <v>208</v>
      </c>
      <c r="B111" s="152"/>
      <c r="C111" s="111"/>
      <c r="D111" s="69"/>
      <c r="E111" s="69"/>
      <c r="F111" s="80"/>
      <c r="G111" s="69"/>
      <c r="H111" s="113"/>
      <c r="I111" s="118">
        <f>SUM(I108:I110)</f>
        <v>1628.1999999999998</v>
      </c>
      <c r="J111" s="118">
        <f>SUM(J108:J110)</f>
        <v>1628.1999999999998</v>
      </c>
      <c r="K111" s="118">
        <f>SUM(K108:K110)</f>
        <v>1628.1999999999998</v>
      </c>
      <c r="L111" s="118">
        <f>SUM(L108:L110)</f>
        <v>1628.1999999999998</v>
      </c>
      <c r="M111" s="118">
        <f>SUM(M108:M110)</f>
        <v>1628.1999999999998</v>
      </c>
      <c r="N111" s="119"/>
      <c r="O111" s="82"/>
      <c r="P111" s="41"/>
    </row>
    <row r="112" spans="1:15" ht="14.25">
      <c r="A112" s="60" t="s">
        <v>209</v>
      </c>
      <c r="B112" s="168" t="s">
        <v>210</v>
      </c>
      <c r="C112" s="74">
        <v>1</v>
      </c>
      <c r="D112" s="36"/>
      <c r="E112" s="36"/>
      <c r="F112" s="75"/>
      <c r="G112" s="36"/>
      <c r="H112" s="36"/>
      <c r="I112" s="36"/>
      <c r="J112" s="36">
        <v>976</v>
      </c>
      <c r="K112" s="36">
        <f>J112</f>
        <v>976</v>
      </c>
      <c r="L112" s="36">
        <f>K112</f>
        <v>976</v>
      </c>
      <c r="M112" s="36">
        <f>L112</f>
        <v>976</v>
      </c>
      <c r="N112" s="29" t="s">
        <v>211</v>
      </c>
      <c r="O112" s="88" t="s">
        <v>132</v>
      </c>
    </row>
    <row r="113" spans="1:15" ht="14.25">
      <c r="A113" s="60" t="s">
        <v>212</v>
      </c>
      <c r="B113" s="168"/>
      <c r="C113" s="74">
        <v>26</v>
      </c>
      <c r="D113" s="36"/>
      <c r="E113" s="36"/>
      <c r="F113" s="75"/>
      <c r="G113" s="36"/>
      <c r="H113" s="36"/>
      <c r="I113" s="36"/>
      <c r="J113" s="36">
        <v>194.2</v>
      </c>
      <c r="K113" s="36">
        <f aca="true" t="shared" si="14" ref="K113:M119">J113</f>
        <v>194.2</v>
      </c>
      <c r="L113" s="36">
        <f t="shared" si="14"/>
        <v>194.2</v>
      </c>
      <c r="M113" s="36">
        <f t="shared" si="14"/>
        <v>194.2</v>
      </c>
      <c r="N113" s="29" t="s">
        <v>213</v>
      </c>
      <c r="O113" s="88" t="s">
        <v>132</v>
      </c>
    </row>
    <row r="114" spans="1:15" ht="14.25">
      <c r="A114" s="60" t="s">
        <v>214</v>
      </c>
      <c r="B114" s="168"/>
      <c r="C114" s="74">
        <v>23</v>
      </c>
      <c r="D114" s="36"/>
      <c r="E114" s="36"/>
      <c r="F114" s="75"/>
      <c r="G114" s="36"/>
      <c r="H114" s="36"/>
      <c r="I114" s="36"/>
      <c r="J114" s="36">
        <v>165.4</v>
      </c>
      <c r="K114" s="36">
        <f t="shared" si="14"/>
        <v>165.4</v>
      </c>
      <c r="L114" s="36">
        <f t="shared" si="14"/>
        <v>165.4</v>
      </c>
      <c r="M114" s="36">
        <f t="shared" si="14"/>
        <v>165.4</v>
      </c>
      <c r="N114" s="29" t="s">
        <v>215</v>
      </c>
      <c r="O114" s="88" t="s">
        <v>132</v>
      </c>
    </row>
    <row r="115" spans="1:15" ht="14.25">
      <c r="A115" s="60" t="s">
        <v>216</v>
      </c>
      <c r="B115" s="168"/>
      <c r="C115" s="74">
        <v>5</v>
      </c>
      <c r="D115" s="36"/>
      <c r="E115" s="36"/>
      <c r="F115" s="75"/>
      <c r="G115" s="36"/>
      <c r="H115" s="36"/>
      <c r="I115" s="36"/>
      <c r="J115" s="36">
        <v>136.8</v>
      </c>
      <c r="K115" s="36">
        <f t="shared" si="14"/>
        <v>136.8</v>
      </c>
      <c r="L115" s="36">
        <f t="shared" si="14"/>
        <v>136.8</v>
      </c>
      <c r="M115" s="36">
        <f t="shared" si="14"/>
        <v>136.8</v>
      </c>
      <c r="N115" s="29" t="s">
        <v>217</v>
      </c>
      <c r="O115" s="88" t="s">
        <v>132</v>
      </c>
    </row>
    <row r="116" spans="1:15" ht="14.25">
      <c r="A116" s="60" t="s">
        <v>218</v>
      </c>
      <c r="B116" s="168"/>
      <c r="C116" s="74">
        <v>14</v>
      </c>
      <c r="D116" s="36"/>
      <c r="E116" s="36"/>
      <c r="F116" s="75"/>
      <c r="G116" s="36"/>
      <c r="H116" s="36"/>
      <c r="I116" s="36"/>
      <c r="J116" s="36">
        <v>116</v>
      </c>
      <c r="K116" s="36">
        <f t="shared" si="14"/>
        <v>116</v>
      </c>
      <c r="L116" s="36">
        <f t="shared" si="14"/>
        <v>116</v>
      </c>
      <c r="M116" s="36">
        <f t="shared" si="14"/>
        <v>116</v>
      </c>
      <c r="N116" s="120" t="s">
        <v>219</v>
      </c>
      <c r="O116" s="88" t="s">
        <v>132</v>
      </c>
    </row>
    <row r="117" spans="1:15" ht="14.25">
      <c r="A117" s="60" t="s">
        <v>220</v>
      </c>
      <c r="B117" s="168"/>
      <c r="C117" s="74">
        <v>4</v>
      </c>
      <c r="D117" s="36"/>
      <c r="E117" s="36"/>
      <c r="F117" s="75"/>
      <c r="G117" s="36"/>
      <c r="H117" s="36"/>
      <c r="I117" s="36"/>
      <c r="J117" s="36">
        <v>383.8</v>
      </c>
      <c r="K117" s="36">
        <f t="shared" si="14"/>
        <v>383.8</v>
      </c>
      <c r="L117" s="36">
        <f t="shared" si="14"/>
        <v>383.8</v>
      </c>
      <c r="M117" s="36">
        <f t="shared" si="14"/>
        <v>383.8</v>
      </c>
      <c r="N117" s="120" t="s">
        <v>221</v>
      </c>
      <c r="O117" s="88" t="s">
        <v>132</v>
      </c>
    </row>
    <row r="118" spans="1:15" ht="14.25">
      <c r="A118" s="60" t="s">
        <v>222</v>
      </c>
      <c r="B118" s="168"/>
      <c r="C118" s="74">
        <v>24</v>
      </c>
      <c r="D118" s="36"/>
      <c r="E118" s="36"/>
      <c r="F118" s="75"/>
      <c r="G118" s="36"/>
      <c r="H118" s="36"/>
      <c r="I118" s="36"/>
      <c r="J118" s="36">
        <v>411.6</v>
      </c>
      <c r="K118" s="36">
        <f t="shared" si="14"/>
        <v>411.6</v>
      </c>
      <c r="L118" s="36">
        <f t="shared" si="14"/>
        <v>411.6</v>
      </c>
      <c r="M118" s="36">
        <f t="shared" si="14"/>
        <v>411.6</v>
      </c>
      <c r="N118" s="29" t="s">
        <v>223</v>
      </c>
      <c r="O118" s="88" t="s">
        <v>132</v>
      </c>
    </row>
    <row r="119" spans="1:15" ht="15" thickBot="1">
      <c r="A119" s="63" t="s">
        <v>224</v>
      </c>
      <c r="B119" s="169"/>
      <c r="C119" s="121" t="s">
        <v>225</v>
      </c>
      <c r="D119" s="65"/>
      <c r="E119" s="65"/>
      <c r="F119" s="79"/>
      <c r="G119" s="65"/>
      <c r="H119" s="65"/>
      <c r="I119" s="65"/>
      <c r="J119" s="65">
        <v>350.2</v>
      </c>
      <c r="K119" s="65">
        <f t="shared" si="14"/>
        <v>350.2</v>
      </c>
      <c r="L119" s="65">
        <f t="shared" si="14"/>
        <v>350.2</v>
      </c>
      <c r="M119" s="65">
        <f t="shared" si="14"/>
        <v>350.2</v>
      </c>
      <c r="N119" s="120" t="s">
        <v>226</v>
      </c>
      <c r="O119" s="88" t="s">
        <v>132</v>
      </c>
    </row>
    <row r="120" spans="1:15" ht="18" thickBot="1">
      <c r="A120" s="151" t="s">
        <v>227</v>
      </c>
      <c r="B120" s="152"/>
      <c r="C120" s="111"/>
      <c r="D120" s="69"/>
      <c r="E120" s="69"/>
      <c r="F120" s="80"/>
      <c r="G120" s="69"/>
      <c r="H120" s="113"/>
      <c r="I120" s="113"/>
      <c r="J120" s="113">
        <f>SUM(J112:J119)</f>
        <v>2734</v>
      </c>
      <c r="K120" s="113">
        <f>SUM(K112:K119)</f>
        <v>2734</v>
      </c>
      <c r="L120" s="113">
        <f>SUM(L112:L119)</f>
        <v>2734</v>
      </c>
      <c r="M120" s="118">
        <f>SUM(M112:M119)</f>
        <v>2734</v>
      </c>
      <c r="N120" s="115"/>
      <c r="O120" s="82"/>
    </row>
    <row r="121" spans="1:15" ht="14.25">
      <c r="A121" s="42" t="s">
        <v>228</v>
      </c>
      <c r="B121" s="161" t="s">
        <v>229</v>
      </c>
      <c r="C121" s="96">
        <v>10</v>
      </c>
      <c r="D121" s="43"/>
      <c r="E121" s="43"/>
      <c r="F121" s="99"/>
      <c r="G121" s="43"/>
      <c r="H121" s="43"/>
      <c r="I121" s="43"/>
      <c r="J121" s="43"/>
      <c r="K121" s="43">
        <v>570</v>
      </c>
      <c r="L121" s="43">
        <v>570</v>
      </c>
      <c r="M121" s="43">
        <v>570</v>
      </c>
      <c r="N121" s="162" t="s">
        <v>230</v>
      </c>
      <c r="O121" s="88" t="s">
        <v>132</v>
      </c>
    </row>
    <row r="122" spans="1:15" ht="14.25">
      <c r="A122" s="24" t="s">
        <v>231</v>
      </c>
      <c r="B122" s="153"/>
      <c r="C122" s="122" t="s">
        <v>144</v>
      </c>
      <c r="D122" s="36"/>
      <c r="E122" s="36"/>
      <c r="F122" s="75"/>
      <c r="G122" s="36"/>
      <c r="H122" s="36"/>
      <c r="I122" s="36"/>
      <c r="J122" s="36"/>
      <c r="K122" s="36">
        <v>190</v>
      </c>
      <c r="L122" s="36">
        <v>190</v>
      </c>
      <c r="M122" s="36">
        <v>190</v>
      </c>
      <c r="N122" s="162"/>
      <c r="O122" s="88" t="s">
        <v>132</v>
      </c>
    </row>
    <row r="123" spans="1:15" ht="14.25">
      <c r="A123" s="24" t="s">
        <v>232</v>
      </c>
      <c r="B123" s="153"/>
      <c r="C123" s="74">
        <v>28</v>
      </c>
      <c r="D123" s="36"/>
      <c r="E123" s="36"/>
      <c r="F123" s="75"/>
      <c r="G123" s="36"/>
      <c r="H123" s="36"/>
      <c r="I123" s="36"/>
      <c r="J123" s="36"/>
      <c r="K123" s="36">
        <v>307</v>
      </c>
      <c r="L123" s="36">
        <v>307</v>
      </c>
      <c r="M123" s="36">
        <v>307</v>
      </c>
      <c r="N123" s="29" t="s">
        <v>233</v>
      </c>
      <c r="O123" s="88" t="s">
        <v>132</v>
      </c>
    </row>
    <row r="124" spans="1:15" ht="14.25">
      <c r="A124" s="24" t="s">
        <v>234</v>
      </c>
      <c r="B124" s="153"/>
      <c r="C124" s="74" t="s">
        <v>235</v>
      </c>
      <c r="D124" s="36"/>
      <c r="E124" s="36"/>
      <c r="F124" s="75"/>
      <c r="G124" s="36"/>
      <c r="H124" s="36"/>
      <c r="I124" s="36"/>
      <c r="J124" s="36"/>
      <c r="K124" s="36">
        <v>505.6</v>
      </c>
      <c r="L124" s="36">
        <v>505.6</v>
      </c>
      <c r="M124" s="36">
        <v>505.6</v>
      </c>
      <c r="N124" s="29" t="s">
        <v>236</v>
      </c>
      <c r="O124" s="88" t="s">
        <v>132</v>
      </c>
    </row>
    <row r="125" spans="1:15" ht="14.25">
      <c r="A125" s="24" t="s">
        <v>237</v>
      </c>
      <c r="B125" s="153"/>
      <c r="C125" s="74" t="s">
        <v>238</v>
      </c>
      <c r="D125" s="36"/>
      <c r="E125" s="36"/>
      <c r="F125" s="75"/>
      <c r="G125" s="36"/>
      <c r="H125" s="36"/>
      <c r="I125" s="36"/>
      <c r="J125" s="36"/>
      <c r="K125" s="36">
        <v>68.1</v>
      </c>
      <c r="L125" s="36">
        <v>68.1</v>
      </c>
      <c r="M125" s="36">
        <v>68.1</v>
      </c>
      <c r="N125" s="29" t="s">
        <v>239</v>
      </c>
      <c r="O125" s="88" t="s">
        <v>132</v>
      </c>
    </row>
    <row r="126" spans="1:15" ht="15" thickBot="1">
      <c r="A126" s="51" t="s">
        <v>240</v>
      </c>
      <c r="B126" s="154"/>
      <c r="C126" s="121" t="s">
        <v>241</v>
      </c>
      <c r="D126" s="65"/>
      <c r="E126" s="65"/>
      <c r="F126" s="79"/>
      <c r="G126" s="65"/>
      <c r="H126" s="65"/>
      <c r="I126" s="65"/>
      <c r="J126" s="65"/>
      <c r="K126" s="65">
        <v>87.6</v>
      </c>
      <c r="L126" s="65">
        <v>87.6</v>
      </c>
      <c r="M126" s="65">
        <v>87.6</v>
      </c>
      <c r="N126" s="29" t="s">
        <v>242</v>
      </c>
      <c r="O126" s="88" t="s">
        <v>132</v>
      </c>
    </row>
    <row r="127" spans="1:15" ht="18" thickBot="1">
      <c r="A127" s="151" t="s">
        <v>243</v>
      </c>
      <c r="B127" s="152"/>
      <c r="C127" s="111"/>
      <c r="D127" s="69"/>
      <c r="E127" s="69"/>
      <c r="F127" s="80"/>
      <c r="G127" s="69"/>
      <c r="H127" s="113"/>
      <c r="I127" s="113"/>
      <c r="J127" s="113"/>
      <c r="K127" s="113">
        <f>SUM(K121:K126)</f>
        <v>1728.2999999999997</v>
      </c>
      <c r="L127" s="118">
        <f>SUM(L121:L126)</f>
        <v>1728.2999999999997</v>
      </c>
      <c r="M127" s="118">
        <f>SUM(M121:M126)</f>
        <v>1728.2999999999997</v>
      </c>
      <c r="N127" s="115"/>
      <c r="O127" s="82"/>
    </row>
    <row r="128" spans="1:15" ht="14.25">
      <c r="A128" s="24" t="s">
        <v>244</v>
      </c>
      <c r="B128" s="153" t="s">
        <v>245</v>
      </c>
      <c r="C128" s="74">
        <v>13</v>
      </c>
      <c r="D128" s="36"/>
      <c r="E128" s="36"/>
      <c r="F128" s="75"/>
      <c r="G128" s="36"/>
      <c r="H128" s="36"/>
      <c r="I128" s="36"/>
      <c r="J128" s="36"/>
      <c r="K128" s="36"/>
      <c r="L128" s="36">
        <v>252.4</v>
      </c>
      <c r="M128" s="36">
        <v>252.4</v>
      </c>
      <c r="N128" s="29" t="s">
        <v>230</v>
      </c>
      <c r="O128" s="88" t="s">
        <v>132</v>
      </c>
    </row>
    <row r="129" spans="1:15" ht="14.25">
      <c r="A129" s="24" t="s">
        <v>246</v>
      </c>
      <c r="B129" s="153"/>
      <c r="C129" s="74">
        <v>4</v>
      </c>
      <c r="D129" s="36"/>
      <c r="E129" s="36"/>
      <c r="F129" s="75"/>
      <c r="G129" s="36"/>
      <c r="H129" s="36"/>
      <c r="I129" s="36"/>
      <c r="J129" s="36"/>
      <c r="K129" s="36"/>
      <c r="L129" s="36">
        <v>135.2</v>
      </c>
      <c r="M129" s="36">
        <v>135.2</v>
      </c>
      <c r="N129" s="29" t="s">
        <v>247</v>
      </c>
      <c r="O129" s="88" t="s">
        <v>132</v>
      </c>
    </row>
    <row r="130" spans="1:15" ht="14.25">
      <c r="A130" s="24" t="s">
        <v>248</v>
      </c>
      <c r="B130" s="153"/>
      <c r="C130" s="74" t="s">
        <v>195</v>
      </c>
      <c r="D130" s="36"/>
      <c r="E130" s="36"/>
      <c r="F130" s="75"/>
      <c r="G130" s="36"/>
      <c r="H130" s="36"/>
      <c r="I130" s="36"/>
      <c r="J130" s="36"/>
      <c r="K130" s="36"/>
      <c r="L130" s="36">
        <v>205</v>
      </c>
      <c r="M130" s="36">
        <v>205</v>
      </c>
      <c r="N130" s="29" t="s">
        <v>249</v>
      </c>
      <c r="O130" s="88" t="s">
        <v>132</v>
      </c>
    </row>
    <row r="131" spans="1:15" ht="14.25">
      <c r="A131" s="24" t="s">
        <v>250</v>
      </c>
      <c r="B131" s="153"/>
      <c r="C131" s="74" t="s">
        <v>251</v>
      </c>
      <c r="D131" s="36"/>
      <c r="E131" s="36"/>
      <c r="F131" s="75"/>
      <c r="G131" s="36"/>
      <c r="H131" s="36"/>
      <c r="I131" s="36"/>
      <c r="J131" s="36"/>
      <c r="K131" s="36"/>
      <c r="L131" s="36">
        <v>99</v>
      </c>
      <c r="M131" s="36">
        <v>99</v>
      </c>
      <c r="N131" s="120" t="s">
        <v>252</v>
      </c>
      <c r="O131" s="88" t="s">
        <v>132</v>
      </c>
    </row>
    <row r="132" spans="1:15" ht="14.25">
      <c r="A132" s="24" t="s">
        <v>253</v>
      </c>
      <c r="B132" s="153"/>
      <c r="C132" s="74" t="s">
        <v>254</v>
      </c>
      <c r="D132" s="36"/>
      <c r="E132" s="36"/>
      <c r="F132" s="75"/>
      <c r="G132" s="36"/>
      <c r="H132" s="36"/>
      <c r="I132" s="36"/>
      <c r="J132" s="36"/>
      <c r="K132" s="36"/>
      <c r="L132" s="36">
        <v>110.4</v>
      </c>
      <c r="M132" s="36">
        <v>110.4</v>
      </c>
      <c r="N132" s="120" t="s">
        <v>255</v>
      </c>
      <c r="O132" s="88" t="s">
        <v>132</v>
      </c>
    </row>
    <row r="133" spans="1:15" ht="14.25">
      <c r="A133" s="24" t="s">
        <v>256</v>
      </c>
      <c r="B133" s="153"/>
      <c r="C133" s="74" t="s">
        <v>225</v>
      </c>
      <c r="D133" s="36"/>
      <c r="E133" s="36"/>
      <c r="F133" s="75"/>
      <c r="G133" s="36"/>
      <c r="H133" s="36"/>
      <c r="I133" s="36"/>
      <c r="J133" s="36"/>
      <c r="K133" s="36"/>
      <c r="L133" s="36">
        <v>431.6</v>
      </c>
      <c r="M133" s="36">
        <v>431.6</v>
      </c>
      <c r="N133" s="120" t="s">
        <v>257</v>
      </c>
      <c r="O133" s="88" t="s">
        <v>132</v>
      </c>
    </row>
    <row r="134" spans="1:15" ht="14.25">
      <c r="A134" s="24" t="s">
        <v>258</v>
      </c>
      <c r="B134" s="153"/>
      <c r="C134" s="74" t="s">
        <v>175</v>
      </c>
      <c r="D134" s="36"/>
      <c r="E134" s="36"/>
      <c r="F134" s="75"/>
      <c r="G134" s="36"/>
      <c r="H134" s="36"/>
      <c r="I134" s="36"/>
      <c r="J134" s="36"/>
      <c r="K134" s="36"/>
      <c r="L134" s="36">
        <v>390</v>
      </c>
      <c r="M134" s="36">
        <v>390</v>
      </c>
      <c r="N134" s="120" t="s">
        <v>259</v>
      </c>
      <c r="O134" s="88" t="s">
        <v>132</v>
      </c>
    </row>
    <row r="135" spans="1:15" ht="15" thickBot="1">
      <c r="A135" s="51" t="s">
        <v>260</v>
      </c>
      <c r="B135" s="154"/>
      <c r="C135" s="121" t="s">
        <v>261</v>
      </c>
      <c r="D135" s="65"/>
      <c r="E135" s="65"/>
      <c r="F135" s="79"/>
      <c r="G135" s="65"/>
      <c r="H135" s="65"/>
      <c r="I135" s="65"/>
      <c r="J135" s="65"/>
      <c r="K135" s="65"/>
      <c r="L135" s="65">
        <v>109</v>
      </c>
      <c r="M135" s="65">
        <v>109</v>
      </c>
      <c r="N135" s="120" t="s">
        <v>41</v>
      </c>
      <c r="O135" s="88" t="s">
        <v>132</v>
      </c>
    </row>
    <row r="136" spans="1:14" ht="18" thickBot="1">
      <c r="A136" s="151" t="s">
        <v>262</v>
      </c>
      <c r="B136" s="152"/>
      <c r="C136" s="111"/>
      <c r="D136" s="69"/>
      <c r="E136" s="69"/>
      <c r="F136" s="80"/>
      <c r="G136" s="69"/>
      <c r="H136" s="113"/>
      <c r="I136" s="113"/>
      <c r="J136" s="113"/>
      <c r="K136" s="113"/>
      <c r="L136" s="118">
        <f>SUM(L128:L135)</f>
        <v>1732.6</v>
      </c>
      <c r="M136" s="118">
        <f>SUM(M128:M135)</f>
        <v>1732.6</v>
      </c>
      <c r="N136" s="115"/>
    </row>
    <row r="137" spans="1:15" ht="14.25">
      <c r="A137" s="42" t="s">
        <v>263</v>
      </c>
      <c r="B137" s="161" t="s">
        <v>264</v>
      </c>
      <c r="C137" s="109" t="s">
        <v>265</v>
      </c>
      <c r="D137" s="43"/>
      <c r="E137" s="43"/>
      <c r="F137" s="99"/>
      <c r="G137" s="43"/>
      <c r="H137" s="123"/>
      <c r="I137" s="123"/>
      <c r="J137" s="123"/>
      <c r="K137" s="123"/>
      <c r="L137" s="123"/>
      <c r="M137" s="123">
        <v>20.6</v>
      </c>
      <c r="N137" s="124" t="s">
        <v>266</v>
      </c>
      <c r="O137" s="88" t="s">
        <v>132</v>
      </c>
    </row>
    <row r="138" spans="1:15" ht="14.25">
      <c r="A138" s="24" t="s">
        <v>267</v>
      </c>
      <c r="B138" s="153"/>
      <c r="C138" s="77" t="s">
        <v>195</v>
      </c>
      <c r="D138" s="36"/>
      <c r="E138" s="36"/>
      <c r="F138" s="75"/>
      <c r="G138" s="36"/>
      <c r="H138" s="35"/>
      <c r="I138" s="35"/>
      <c r="J138" s="35"/>
      <c r="K138" s="35"/>
      <c r="L138" s="35"/>
      <c r="M138" s="35">
        <v>140</v>
      </c>
      <c r="N138" s="29" t="s">
        <v>268</v>
      </c>
      <c r="O138" s="88" t="s">
        <v>132</v>
      </c>
    </row>
    <row r="139" spans="1:15" ht="15" thickBot="1">
      <c r="A139" s="51" t="s">
        <v>269</v>
      </c>
      <c r="B139" s="154"/>
      <c r="C139" s="78" t="s">
        <v>195</v>
      </c>
      <c r="D139" s="65"/>
      <c r="E139" s="65"/>
      <c r="F139" s="79"/>
      <c r="G139" s="65"/>
      <c r="H139" s="125"/>
      <c r="I139" s="125"/>
      <c r="J139" s="125"/>
      <c r="K139" s="125"/>
      <c r="L139" s="125"/>
      <c r="M139" s="125">
        <v>150</v>
      </c>
      <c r="N139" s="29" t="s">
        <v>270</v>
      </c>
      <c r="O139" s="88" t="s">
        <v>132</v>
      </c>
    </row>
    <row r="140" spans="1:14" ht="18" thickBot="1">
      <c r="A140" s="151" t="s">
        <v>271</v>
      </c>
      <c r="B140" s="152"/>
      <c r="C140" s="111"/>
      <c r="D140" s="69"/>
      <c r="E140" s="69"/>
      <c r="F140" s="80"/>
      <c r="G140" s="69"/>
      <c r="H140" s="113"/>
      <c r="I140" s="113"/>
      <c r="J140" s="113"/>
      <c r="K140" s="113"/>
      <c r="L140" s="113"/>
      <c r="M140" s="118">
        <f>SUM(M137:M139)</f>
        <v>310.6</v>
      </c>
      <c r="N140" s="115"/>
    </row>
    <row r="141" spans="1:15" ht="14.25">
      <c r="A141" s="24" t="s">
        <v>272</v>
      </c>
      <c r="B141" s="153" t="s">
        <v>273</v>
      </c>
      <c r="C141" s="77" t="s">
        <v>254</v>
      </c>
      <c r="D141" s="36"/>
      <c r="E141" s="36"/>
      <c r="F141" s="75"/>
      <c r="G141" s="36"/>
      <c r="H141" s="35"/>
      <c r="I141" s="35"/>
      <c r="J141" s="35"/>
      <c r="K141" s="35"/>
      <c r="L141" s="35"/>
      <c r="M141" s="35">
        <v>17.6</v>
      </c>
      <c r="N141" s="29" t="s">
        <v>274</v>
      </c>
      <c r="O141" s="88" t="s">
        <v>132</v>
      </c>
    </row>
    <row r="142" spans="1:15" ht="29.25" customHeight="1">
      <c r="A142" s="24" t="s">
        <v>275</v>
      </c>
      <c r="B142" s="153"/>
      <c r="C142" s="77" t="s">
        <v>276</v>
      </c>
      <c r="D142" s="36"/>
      <c r="E142" s="36"/>
      <c r="F142" s="75"/>
      <c r="G142" s="36"/>
      <c r="H142" s="35"/>
      <c r="I142" s="35"/>
      <c r="J142" s="35"/>
      <c r="K142" s="35"/>
      <c r="L142" s="35"/>
      <c r="M142" s="35">
        <v>2.8</v>
      </c>
      <c r="N142" s="155" t="s">
        <v>277</v>
      </c>
      <c r="O142" s="88" t="s">
        <v>132</v>
      </c>
    </row>
    <row r="143" spans="1:15" ht="14.25">
      <c r="A143" s="24" t="s">
        <v>278</v>
      </c>
      <c r="B143" s="153"/>
      <c r="C143" s="77" t="s">
        <v>141</v>
      </c>
      <c r="D143" s="36"/>
      <c r="E143" s="36"/>
      <c r="F143" s="75"/>
      <c r="G143" s="36"/>
      <c r="H143" s="35"/>
      <c r="I143" s="35"/>
      <c r="J143" s="35"/>
      <c r="K143" s="35"/>
      <c r="L143" s="35"/>
      <c r="M143" s="35">
        <v>342.4</v>
      </c>
      <c r="N143" s="155"/>
      <c r="O143" s="88" t="s">
        <v>132</v>
      </c>
    </row>
    <row r="144" spans="1:15" ht="43.5" thickBot="1">
      <c r="A144" s="51" t="s">
        <v>279</v>
      </c>
      <c r="B144" s="154"/>
      <c r="C144" s="78" t="s">
        <v>241</v>
      </c>
      <c r="D144" s="65"/>
      <c r="E144" s="65"/>
      <c r="F144" s="79"/>
      <c r="G144" s="65"/>
      <c r="H144" s="125"/>
      <c r="I144" s="125"/>
      <c r="J144" s="125"/>
      <c r="K144" s="125"/>
      <c r="L144" s="125"/>
      <c r="M144" s="125">
        <v>312.4</v>
      </c>
      <c r="N144" s="124" t="s">
        <v>280</v>
      </c>
      <c r="O144" s="88" t="s">
        <v>132</v>
      </c>
    </row>
    <row r="145" spans="1:14" ht="18" thickBot="1">
      <c r="A145" s="156" t="s">
        <v>281</v>
      </c>
      <c r="B145" s="157"/>
      <c r="C145" s="126"/>
      <c r="D145" s="127"/>
      <c r="E145" s="127"/>
      <c r="F145" s="128"/>
      <c r="G145" s="127"/>
      <c r="H145" s="113"/>
      <c r="I145" s="113"/>
      <c r="J145" s="113"/>
      <c r="K145" s="113"/>
      <c r="L145" s="113"/>
      <c r="M145" s="118">
        <f>SUM(M141:M144)</f>
        <v>675.1999999999999</v>
      </c>
      <c r="N145" s="115"/>
    </row>
    <row r="146" spans="1:15" ht="18" thickBot="1">
      <c r="A146" s="83" t="s">
        <v>282</v>
      </c>
      <c r="B146" s="84"/>
      <c r="C146" s="84"/>
      <c r="D146" s="85">
        <f aca="true" t="shared" si="15" ref="D146:L146">SUM(D145+D140+D136+D127+D120+D111+D107+D103+D99+D89+D84+D76)</f>
        <v>0</v>
      </c>
      <c r="E146" s="85">
        <f t="shared" si="15"/>
        <v>0</v>
      </c>
      <c r="F146" s="85">
        <f t="shared" si="15"/>
        <v>0</v>
      </c>
      <c r="G146" s="85">
        <f t="shared" si="15"/>
        <v>0</v>
      </c>
      <c r="H146" s="85">
        <f t="shared" si="15"/>
        <v>10793.599999999999</v>
      </c>
      <c r="I146" s="85">
        <f t="shared" si="15"/>
        <v>12421.8</v>
      </c>
      <c r="J146" s="85">
        <f t="shared" si="15"/>
        <v>15155.8</v>
      </c>
      <c r="K146" s="85">
        <f t="shared" si="15"/>
        <v>16884.1</v>
      </c>
      <c r="L146" s="85">
        <f t="shared" si="15"/>
        <v>18616.699999999997</v>
      </c>
      <c r="M146" s="85">
        <f>SUM(M145+M140+M136+M127+M120+M111+M107+M103+M99+M89+M84+M76)</f>
        <v>19602.499999999996</v>
      </c>
      <c r="N146" s="40"/>
      <c r="O146" s="41"/>
    </row>
    <row r="147" spans="1:15" ht="14.25">
      <c r="A147" s="158" t="s">
        <v>283</v>
      </c>
      <c r="B147" s="159"/>
      <c r="C147" s="159"/>
      <c r="D147" s="129">
        <f aca="true" t="shared" si="16" ref="D147:L147">D146+D71+D30</f>
        <v>4071.2000000000007</v>
      </c>
      <c r="E147" s="129">
        <f t="shared" si="16"/>
        <v>4071.2000000000007</v>
      </c>
      <c r="F147" s="129">
        <f t="shared" si="16"/>
        <v>5197.6</v>
      </c>
      <c r="G147" s="129">
        <f t="shared" si="16"/>
        <v>15691.2</v>
      </c>
      <c r="H147" s="129">
        <f t="shared" si="16"/>
        <v>26484.8</v>
      </c>
      <c r="I147" s="129">
        <f t="shared" si="16"/>
        <v>28113</v>
      </c>
      <c r="J147" s="129">
        <f t="shared" si="16"/>
        <v>30847</v>
      </c>
      <c r="K147" s="129">
        <f t="shared" si="16"/>
        <v>32575.3</v>
      </c>
      <c r="L147" s="129">
        <f t="shared" si="16"/>
        <v>34307.899999999994</v>
      </c>
      <c r="M147" s="129">
        <f>M146+M71+M30</f>
        <v>35293.7</v>
      </c>
      <c r="N147" s="160"/>
      <c r="O147" s="160"/>
    </row>
    <row r="148" spans="1:15" ht="14.25">
      <c r="A148" s="17"/>
      <c r="B148" s="17"/>
      <c r="C148" s="17"/>
      <c r="D148" s="17"/>
      <c r="E148" s="17"/>
      <c r="F148" s="130"/>
      <c r="G148" s="17"/>
      <c r="H148" s="17"/>
      <c r="I148" s="17"/>
      <c r="J148" s="17"/>
      <c r="K148" s="17"/>
      <c r="L148" s="17"/>
      <c r="M148" s="17"/>
      <c r="N148" s="131"/>
      <c r="O148" s="132"/>
    </row>
    <row r="149" spans="1:15" ht="14.25">
      <c r="A149" s="17"/>
      <c r="B149" s="17"/>
      <c r="C149" s="17"/>
      <c r="D149" s="17"/>
      <c r="E149" s="17"/>
      <c r="F149" s="130"/>
      <c r="G149" s="17"/>
      <c r="H149" s="17"/>
      <c r="I149" s="17"/>
      <c r="J149" s="17"/>
      <c r="K149" s="17"/>
      <c r="L149" s="17"/>
      <c r="M149" s="17"/>
      <c r="N149" s="130"/>
      <c r="O149" s="133"/>
    </row>
    <row r="150" spans="1:15" ht="15">
      <c r="A150" s="134"/>
      <c r="B150" s="135"/>
      <c r="C150" s="134"/>
      <c r="D150" s="134"/>
      <c r="E150" s="134"/>
      <c r="F150" s="136"/>
      <c r="G150" s="134"/>
      <c r="H150" s="134"/>
      <c r="I150" s="137"/>
      <c r="J150" s="22"/>
      <c r="K150" s="17"/>
      <c r="L150" s="17"/>
      <c r="M150" s="17"/>
      <c r="N150" s="130"/>
      <c r="O150" s="18"/>
    </row>
    <row r="151" spans="1:18" ht="15">
      <c r="A151" s="138"/>
      <c r="B151" s="135"/>
      <c r="C151" s="138"/>
      <c r="D151" s="138"/>
      <c r="E151" s="138"/>
      <c r="F151" s="139"/>
      <c r="G151" s="140"/>
      <c r="H151" s="138"/>
      <c r="L151" s="141"/>
      <c r="M151" s="141"/>
      <c r="N151" s="142"/>
      <c r="R151" s="143"/>
    </row>
    <row r="152" spans="1:6" ht="14.25">
      <c r="A152" s="144" t="s">
        <v>284</v>
      </c>
      <c r="B152" s="145"/>
      <c r="C152" s="145"/>
      <c r="D152" s="145"/>
      <c r="E152" s="145"/>
      <c r="F152" s="146"/>
    </row>
    <row r="153" spans="1:6" ht="15">
      <c r="A153" s="148"/>
      <c r="B153" s="148"/>
      <c r="C153" s="148"/>
      <c r="D153" s="148"/>
      <c r="E153" s="140"/>
      <c r="F153" s="149"/>
    </row>
    <row r="154" spans="1:6" ht="15">
      <c r="A154" s="138"/>
      <c r="B154" s="135"/>
      <c r="C154" s="138"/>
      <c r="D154" s="138"/>
      <c r="E154" s="140"/>
      <c r="F154" s="149"/>
    </row>
    <row r="161" spans="1:2" ht="14.25">
      <c r="A161" s="150" t="s">
        <v>285</v>
      </c>
      <c r="B161" s="150"/>
    </row>
    <row r="162" spans="1:2" ht="14.25">
      <c r="A162" s="150"/>
      <c r="B162" s="150"/>
    </row>
  </sheetData>
  <sheetProtection/>
  <mergeCells count="88">
    <mergeCell ref="K5:M5"/>
    <mergeCell ref="B8:N8"/>
    <mergeCell ref="B9:N9"/>
    <mergeCell ref="A10:N10"/>
    <mergeCell ref="A12:A13"/>
    <mergeCell ref="B12:B13"/>
    <mergeCell ref="C12:C13"/>
    <mergeCell ref="D12:M12"/>
    <mergeCell ref="N12:N13"/>
    <mergeCell ref="O12:O13"/>
    <mergeCell ref="A14:O14"/>
    <mergeCell ref="B15:B29"/>
    <mergeCell ref="C15:C17"/>
    <mergeCell ref="C18:C20"/>
    <mergeCell ref="C21:C23"/>
    <mergeCell ref="C24:C26"/>
    <mergeCell ref="C27:C29"/>
    <mergeCell ref="A31:O31"/>
    <mergeCell ref="B32:B54"/>
    <mergeCell ref="C33:C42"/>
    <mergeCell ref="D33:D42"/>
    <mergeCell ref="E33:E42"/>
    <mergeCell ref="F33:F42"/>
    <mergeCell ref="G33:G42"/>
    <mergeCell ref="H33:H42"/>
    <mergeCell ref="I33:I42"/>
    <mergeCell ref="J33:J42"/>
    <mergeCell ref="K33:K42"/>
    <mergeCell ref="L33:L42"/>
    <mergeCell ref="M33:M42"/>
    <mergeCell ref="C43:C54"/>
    <mergeCell ref="D43:D54"/>
    <mergeCell ref="E43:E54"/>
    <mergeCell ref="F43:F54"/>
    <mergeCell ref="G43:G54"/>
    <mergeCell ref="H43:H54"/>
    <mergeCell ref="I43:I54"/>
    <mergeCell ref="J43:J54"/>
    <mergeCell ref="K43:K54"/>
    <mergeCell ref="L43:L54"/>
    <mergeCell ref="M43:M54"/>
    <mergeCell ref="A55:B55"/>
    <mergeCell ref="B77:B83"/>
    <mergeCell ref="N78:N79"/>
    <mergeCell ref="N56:N57"/>
    <mergeCell ref="N58:N59"/>
    <mergeCell ref="N60:N61"/>
    <mergeCell ref="A63:B63"/>
    <mergeCell ref="B64:B69"/>
    <mergeCell ref="N65:N68"/>
    <mergeCell ref="B56:B62"/>
    <mergeCell ref="A70:B70"/>
    <mergeCell ref="A72:O72"/>
    <mergeCell ref="B73:B75"/>
    <mergeCell ref="C73:C75"/>
    <mergeCell ref="A76:C76"/>
    <mergeCell ref="A84:B84"/>
    <mergeCell ref="B85:B88"/>
    <mergeCell ref="A89:B89"/>
    <mergeCell ref="B90:B98"/>
    <mergeCell ref="N90:N91"/>
    <mergeCell ref="N92:N93"/>
    <mergeCell ref="N95:N96"/>
    <mergeCell ref="A99:B99"/>
    <mergeCell ref="B100:B102"/>
    <mergeCell ref="N100:N101"/>
    <mergeCell ref="A103:B103"/>
    <mergeCell ref="B104:B106"/>
    <mergeCell ref="N104:N105"/>
    <mergeCell ref="B137:B139"/>
    <mergeCell ref="A107:B107"/>
    <mergeCell ref="B108:B110"/>
    <mergeCell ref="N108:N110"/>
    <mergeCell ref="A111:B111"/>
    <mergeCell ref="B112:B119"/>
    <mergeCell ref="A120:B120"/>
    <mergeCell ref="B121:B126"/>
    <mergeCell ref="N121:N122"/>
    <mergeCell ref="A127:B127"/>
    <mergeCell ref="B128:B135"/>
    <mergeCell ref="A136:B136"/>
    <mergeCell ref="A161:B162"/>
    <mergeCell ref="A140:B140"/>
    <mergeCell ref="B141:B144"/>
    <mergeCell ref="N142:N143"/>
    <mergeCell ref="A145:B145"/>
    <mergeCell ref="A147:C147"/>
    <mergeCell ref="N147:O147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2019-11-20T10:35:32Z</dcterms:created>
  <dcterms:modified xsi:type="dcterms:W3CDTF">2019-11-20T10:47:16Z</dcterms:modified>
  <cp:category/>
  <cp:version/>
  <cp:contentType/>
  <cp:contentStatus/>
</cp:coreProperties>
</file>