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<sst xmlns="http://schemas.openxmlformats.org/spreadsheetml/2006/main" count="98" uniqueCount="94">
  <si>
    <t>УТВЕРЖДАЮ</t>
  </si>
  <si>
    <t>Исполнительный директор АО «Авиастар-ОПЭ»</t>
  </si>
  <si>
    <t>_____________________Д.А. Самойлов</t>
  </si>
  <si>
    <t>«_____»_____________________</t>
  </si>
  <si>
    <t>2019 г.</t>
  </si>
  <si>
    <t>М.П.</t>
  </si>
  <si>
    <t>Выписка из сводного графика ограничения режима потребления электрической мощности (кВт)</t>
  </si>
  <si>
    <t xml:space="preserve">на период с 01.10.2019 г. по 30.09.2020 г. по АО «Авиастар-ОПЭ», утвержденного Филиалом ПАО "МРСК Волги"-"УРС" </t>
  </si>
  <si>
    <t>и согласованного с Филиалом АО "СО ЕЭС" Самарское РДУ и Правительством Ульяновской области</t>
  </si>
  <si>
    <t>на период с 01.10.2019 г. по 30.09.2020 г. по АО «Авиастар-ОПЭ»</t>
  </si>
  <si>
    <t>№ п/п</t>
  </si>
  <si>
    <t>Наименование подстанции</t>
  </si>
  <si>
    <t>№ фидера</t>
  </si>
  <si>
    <t>Номер очереди ограничения (отключения) кВт</t>
  </si>
  <si>
    <t>Потребители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</si>
  <si>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</si>
  <si>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</si>
  <si>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</si>
  <si>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</si>
  <si>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</si>
  <si>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</si>
  <si>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</si>
  <si>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</si>
  <si>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</si>
  <si>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</si>
  <si>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Димитровградский энергорайон</t>
  </si>
  <si>
    <t>ГПП "Стройбаза"</t>
  </si>
  <si>
    <t>ОАО "Завод-КПД-2"</t>
  </si>
  <si>
    <t>ООО "Власна"</t>
  </si>
  <si>
    <r>
      <t xml:space="preserve">ООО СК </t>
    </r>
    <r>
      <rPr>
        <sz val="11"/>
        <color indexed="8"/>
        <rFont val="Calibri"/>
        <family val="2"/>
      </rPr>
      <t>"Памир"</t>
    </r>
  </si>
  <si>
    <t>Итого по ГПП "Стройбаза"</t>
  </si>
  <si>
    <t>РП-1 "ПКЗ"</t>
  </si>
  <si>
    <t>ИП Куприянова И.В.</t>
  </si>
  <si>
    <t>ООО "НЕВА сервис"</t>
  </si>
  <si>
    <t>ИП Мясникова А.Г.</t>
  </si>
  <si>
    <t>ИП Таирова Э.Н.</t>
  </si>
  <si>
    <t>ОАО "ПАТП-1"</t>
  </si>
  <si>
    <t>Итого по РП-1 "ПКЗ"</t>
  </si>
  <si>
    <t>РП-2 "ПКЗ"</t>
  </si>
  <si>
    <r>
      <t xml:space="preserve">АО </t>
    </r>
    <r>
      <rPr>
        <sz val="11"/>
        <color indexed="8"/>
        <rFont val="Calibri"/>
        <family val="2"/>
      </rPr>
      <t>"Алев"</t>
    </r>
  </si>
  <si>
    <t>РП-3 "ПКЗ"</t>
  </si>
  <si>
    <t>ОАО "АлМет"</t>
  </si>
  <si>
    <t>ИП Васильев</t>
  </si>
  <si>
    <t>ИП Маслов А.И.</t>
  </si>
  <si>
    <t>АО "Газпромнефть-АЭРО"</t>
  </si>
  <si>
    <t>Итого по РП-3 "ПКЗ"</t>
  </si>
  <si>
    <t>РП-4 "ПКЗ"</t>
  </si>
  <si>
    <t>ООО "Металло-конструкции"</t>
  </si>
  <si>
    <t>ООО "СК Энергоком"</t>
  </si>
  <si>
    <t>2</t>
  </si>
  <si>
    <t>ООО "СК ЭнергоРесурс"</t>
  </si>
  <si>
    <t>Итого по РП-4 "ПКЗ"</t>
  </si>
  <si>
    <t>РП-5 "ПКЗ"</t>
  </si>
  <si>
    <t>ИП Садретдинова Ж.Ш.</t>
  </si>
  <si>
    <t>ИП Емельянов М.Н.</t>
  </si>
  <si>
    <t>ООО "АмиКС"</t>
  </si>
  <si>
    <t>14</t>
  </si>
  <si>
    <t>ООО "РегионПромСтрой"</t>
  </si>
  <si>
    <t>16</t>
  </si>
  <si>
    <t>ООО "АМР"</t>
  </si>
  <si>
    <t>Итого по РП-5 "ПКЗ"</t>
  </si>
  <si>
    <t>ГПП "Площадка 3"</t>
  </si>
  <si>
    <t>АО "Симбирский завод стеклоподъемников"</t>
  </si>
  <si>
    <t>АО "Форш"</t>
  </si>
  <si>
    <t>ООО "Легран"</t>
  </si>
  <si>
    <t>22</t>
  </si>
  <si>
    <t>ООО "Камеко"</t>
  </si>
  <si>
    <t>24</t>
  </si>
  <si>
    <t>ИП Суслов С.В.</t>
  </si>
  <si>
    <r>
      <t xml:space="preserve">ОАО </t>
    </r>
    <r>
      <rPr>
        <sz val="11"/>
        <color indexed="8"/>
        <rFont val="Calibri"/>
        <family val="2"/>
      </rPr>
      <t>"Ульяновскметалл"</t>
    </r>
  </si>
  <si>
    <t>Итого по ГПП "Площадка 3"</t>
  </si>
  <si>
    <t>ГПП "Станкозавод"</t>
  </si>
  <si>
    <t>ООО "Зенит-Авто"</t>
  </si>
  <si>
    <t>17</t>
  </si>
  <si>
    <t>ООО "Металлопрофильный завод"</t>
  </si>
  <si>
    <t>ООО "Авгуръ"</t>
  </si>
  <si>
    <t>Итого по ГПП "Станкозавод"</t>
  </si>
  <si>
    <t>ГПП "НГ-1"</t>
  </si>
  <si>
    <t>МУП "УльГЭС"</t>
  </si>
  <si>
    <t>Итого по ГПП "НГ-1"</t>
  </si>
  <si>
    <t>РП-9 "Запад-2"</t>
  </si>
  <si>
    <t>ООО "ЭнергоАльянс"</t>
  </si>
  <si>
    <t>Итого по РП-9 "Запад-2"</t>
  </si>
  <si>
    <t>РП-10 "Лента"</t>
  </si>
  <si>
    <t>ООО "Лента"</t>
  </si>
  <si>
    <t>5</t>
  </si>
  <si>
    <t>ООО "Агава"</t>
  </si>
  <si>
    <t>12</t>
  </si>
  <si>
    <t>Итого по РП-10 "Лента"</t>
  </si>
  <si>
    <t>ГПП "НГ-2"</t>
  </si>
  <si>
    <t>Итого по ГПП "НГ-2"</t>
  </si>
  <si>
    <t>ИТОГО:</t>
  </si>
  <si>
    <t xml:space="preserve">                   Зам. начальника ПТО АО «Авиастар-ОПЭ»__________________Зубарева Н.Ю.</t>
  </si>
  <si>
    <t>исп. Захарова И.Ф.
 т. 26-34-94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</si>
</sst>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2" fontId="4" fillId="0" borderId="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49" fontId="0" fillId="33" borderId="13" xfId="0" applyNumberFormat="1" applyFill="1" applyBorder="1" applyAlignment="1" quotePrefix="1">
      <alignment horizontal="center" vertical="center"/>
    </xf>
    <xf numFmtId="0" fontId="0" fillId="0" borderId="14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1" fontId="0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 quotePrefix="1">
      <alignment vertical="center" wrapText="1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4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4" fontId="42" fillId="0" borderId="0" xfId="0" applyNumberFormat="1" applyFont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Alignment="1" quotePrefix="1">
      <alignment horizontal="center" vertical="top" wrapText="1"/>
    </xf>
    <xf numFmtId="49" fontId="43" fillId="0" borderId="16" xfId="0" applyNumberFormat="1" applyFont="1" applyBorder="1" applyAlignment="1" quotePrefix="1">
      <alignment horizontal="center"/>
    </xf>
    <xf numFmtId="49" fontId="43" fillId="0" borderId="11" xfId="0" applyNumberFormat="1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 vertical="top"/>
    </xf>
    <xf numFmtId="0" fontId="0" fillId="0" borderId="10" xfId="0" applyFont="1" applyBorder="1" applyAlignment="1" quotePrefix="1">
      <alignment horizontal="center" vertical="center" wrapText="1"/>
    </xf>
    <xf numFmtId="0" fontId="33" fillId="33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0.57421875" style="0" customWidth="1"/>
    <col min="3" max="3" width="12.28125" style="0" customWidth="1"/>
    <col min="4" max="5" width="12.421875" style="0" bestFit="1" customWidth="1"/>
    <col min="6" max="6" width="10.28125" style="0" bestFit="1" customWidth="1"/>
    <col min="7" max="8" width="12.421875" style="0" bestFit="1" customWidth="1"/>
    <col min="9" max="9" width="10.28125" style="0" bestFit="1" customWidth="1"/>
    <col min="10" max="11" width="12.421875" style="0" bestFit="1" customWidth="1"/>
    <col min="12" max="12" width="11.140625" style="0" bestFit="1" customWidth="1"/>
    <col min="13" max="13" width="12.421875" style="0" bestFit="1" customWidth="1"/>
    <col min="14" max="14" width="23.7109375" style="8" customWidth="1"/>
  </cols>
  <sheetData>
    <row r="1" spans="2:15" ht="15">
      <c r="B1" s="1"/>
      <c r="C1" s="2"/>
      <c r="D1" s="3"/>
      <c r="E1" s="4"/>
      <c r="F1" s="4"/>
      <c r="G1" s="3"/>
      <c r="H1" s="3"/>
      <c r="I1" s="3"/>
      <c r="J1" s="3"/>
      <c r="K1" s="5" t="s">
        <v>0</v>
      </c>
      <c r="L1" s="6"/>
      <c r="M1" s="7"/>
      <c r="N1"/>
      <c r="O1" s="8"/>
    </row>
    <row r="2" spans="2:15" ht="15">
      <c r="B2" s="9"/>
      <c r="C2" s="7"/>
      <c r="D2" s="3"/>
      <c r="E2" s="10"/>
      <c r="F2" s="10"/>
      <c r="G2" s="10"/>
      <c r="H2" s="10"/>
      <c r="I2" s="3"/>
      <c r="J2" s="3"/>
      <c r="K2" s="5" t="s">
        <v>1</v>
      </c>
      <c r="L2" s="6"/>
      <c r="M2" s="7"/>
      <c r="N2"/>
      <c r="O2" s="8"/>
    </row>
    <row r="3" spans="2:15" ht="15">
      <c r="B3" s="11"/>
      <c r="C3" s="12"/>
      <c r="D3" s="3"/>
      <c r="E3" s="4"/>
      <c r="F3" s="4"/>
      <c r="G3" s="4"/>
      <c r="H3" s="3"/>
      <c r="I3" s="3"/>
      <c r="J3" s="3"/>
      <c r="K3" s="13"/>
      <c r="L3" s="6"/>
      <c r="M3" s="7"/>
      <c r="N3"/>
      <c r="O3" s="8"/>
    </row>
    <row r="4" spans="2:15" ht="15">
      <c r="B4" s="1"/>
      <c r="C4" s="7"/>
      <c r="D4" s="3"/>
      <c r="E4" s="4"/>
      <c r="F4" s="4"/>
      <c r="G4" s="4"/>
      <c r="H4" s="4"/>
      <c r="I4" s="4"/>
      <c r="J4" s="3"/>
      <c r="K4" s="5" t="s">
        <v>2</v>
      </c>
      <c r="L4" s="6"/>
      <c r="M4" s="7"/>
      <c r="N4" s="14"/>
      <c r="O4" s="15"/>
    </row>
    <row r="5" spans="2:15" ht="15">
      <c r="B5" s="1"/>
      <c r="C5" s="7"/>
      <c r="D5" s="3"/>
      <c r="E5" s="4"/>
      <c r="F5" s="4"/>
      <c r="G5" s="4"/>
      <c r="H5" s="4"/>
      <c r="I5" s="4"/>
      <c r="J5" s="3"/>
      <c r="K5" s="82" t="s">
        <v>3</v>
      </c>
      <c r="L5" s="83"/>
      <c r="M5" s="83"/>
      <c r="N5" s="14" t="s">
        <v>4</v>
      </c>
      <c r="O5" s="8"/>
    </row>
    <row r="6" spans="2:15" ht="15">
      <c r="B6" s="1"/>
      <c r="C6" s="7"/>
      <c r="D6" s="3"/>
      <c r="E6" s="4"/>
      <c r="F6" s="4"/>
      <c r="G6" s="4"/>
      <c r="H6" s="4"/>
      <c r="I6" s="4"/>
      <c r="J6" s="3"/>
      <c r="K6" s="4"/>
      <c r="L6" s="4"/>
      <c r="M6" s="8"/>
      <c r="N6"/>
      <c r="O6" s="8"/>
    </row>
    <row r="7" spans="2:15" ht="15">
      <c r="B7" s="1"/>
      <c r="C7" s="7"/>
      <c r="D7" s="3"/>
      <c r="E7" s="4"/>
      <c r="F7" s="4"/>
      <c r="G7" s="4"/>
      <c r="H7" s="4"/>
      <c r="I7" s="4"/>
      <c r="J7" s="3"/>
      <c r="K7" s="4"/>
      <c r="L7" s="4"/>
      <c r="M7" s="16" t="s">
        <v>5</v>
      </c>
      <c r="N7"/>
      <c r="O7" s="8"/>
    </row>
    <row r="8" spans="1:15" ht="15">
      <c r="A8" s="17"/>
      <c r="B8" s="84" t="s">
        <v>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18"/>
    </row>
    <row r="9" spans="1:15" ht="15">
      <c r="A9" s="17"/>
      <c r="B9" s="86" t="s">
        <v>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18"/>
    </row>
    <row r="10" spans="1:15" ht="15" customHeight="1">
      <c r="A10" s="86" t="s">
        <v>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8"/>
    </row>
    <row r="11" spans="2:14" s="19" customFormat="1" ht="15">
      <c r="B11" s="88" t="s">
        <v>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2:14" ht="15" customHeight="1">
      <c r="B12" s="20"/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2"/>
      <c r="N12" s="23"/>
    </row>
    <row r="13" spans="1:16" ht="15" customHeight="1">
      <c r="A13" s="90" t="s">
        <v>10</v>
      </c>
      <c r="B13" s="91" t="s">
        <v>11</v>
      </c>
      <c r="C13" s="92" t="s">
        <v>12</v>
      </c>
      <c r="D13" s="93" t="s">
        <v>13</v>
      </c>
      <c r="E13" s="93"/>
      <c r="F13" s="93"/>
      <c r="G13" s="93"/>
      <c r="H13" s="93"/>
      <c r="I13" s="93"/>
      <c r="J13" s="93"/>
      <c r="K13" s="93"/>
      <c r="L13" s="93"/>
      <c r="M13" s="93"/>
      <c r="N13" s="74" t="s">
        <v>14</v>
      </c>
      <c r="P13" s="24"/>
    </row>
    <row r="14" spans="1:16" ht="14.25">
      <c r="A14" s="90"/>
      <c r="B14" s="91"/>
      <c r="C14" s="92"/>
      <c r="D14" s="25" t="s">
        <v>15</v>
      </c>
      <c r="E14" s="26" t="s">
        <v>16</v>
      </c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6" t="s">
        <v>22</v>
      </c>
      <c r="L14" s="26" t="s">
        <v>23</v>
      </c>
      <c r="M14" s="26" t="s">
        <v>24</v>
      </c>
      <c r="N14" s="74"/>
      <c r="O14" s="24"/>
      <c r="P14" s="24"/>
    </row>
    <row r="15" spans="1:16" ht="18">
      <c r="A15" s="81" t="s">
        <v>25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24"/>
      <c r="P15" s="24"/>
    </row>
    <row r="16" spans="1:16" ht="14.25">
      <c r="A16" s="27">
        <v>1</v>
      </c>
      <c r="B16" s="69" t="s">
        <v>26</v>
      </c>
      <c r="C16" s="28">
        <v>11</v>
      </c>
      <c r="D16" s="28">
        <f aca="true" t="shared" si="0" ref="D16:D70">M16/10</f>
        <v>94.26</v>
      </c>
      <c r="E16" s="28">
        <f aca="true" t="shared" si="1" ref="E16:E57">D16*2</f>
        <v>188.52</v>
      </c>
      <c r="F16" s="28">
        <f aca="true" t="shared" si="2" ref="F16:F70">D16*3</f>
        <v>282.78000000000003</v>
      </c>
      <c r="G16" s="28">
        <f aca="true" t="shared" si="3" ref="G16:G70">D16*4</f>
        <v>377.04</v>
      </c>
      <c r="H16" s="28">
        <f aca="true" t="shared" si="4" ref="H16:H70">D16*5</f>
        <v>471.3</v>
      </c>
      <c r="I16" s="28">
        <f aca="true" t="shared" si="5" ref="I16:I70">D16*6</f>
        <v>565.5600000000001</v>
      </c>
      <c r="J16" s="28">
        <f aca="true" t="shared" si="6" ref="J16:J70">D16*7</f>
        <v>659.82</v>
      </c>
      <c r="K16" s="28">
        <f aca="true" t="shared" si="7" ref="K16:K70">D16*8</f>
        <v>754.08</v>
      </c>
      <c r="L16" s="28">
        <f aca="true" t="shared" si="8" ref="L16:L57">D16*9</f>
        <v>848.34</v>
      </c>
      <c r="M16" s="28">
        <v>942.6</v>
      </c>
      <c r="N16" s="74" t="s">
        <v>27</v>
      </c>
      <c r="O16" s="24"/>
      <c r="P16" s="24"/>
    </row>
    <row r="17" spans="1:15" ht="14.25">
      <c r="A17" s="27">
        <f>A16+1</f>
        <v>2</v>
      </c>
      <c r="B17" s="75"/>
      <c r="C17" s="28">
        <v>37</v>
      </c>
      <c r="D17" s="28">
        <f t="shared" si="0"/>
        <v>21.36</v>
      </c>
      <c r="E17" s="28">
        <f t="shared" si="1"/>
        <v>42.72</v>
      </c>
      <c r="F17" s="28">
        <f t="shared" si="2"/>
        <v>64.08</v>
      </c>
      <c r="G17" s="28">
        <f t="shared" si="3"/>
        <v>85.44</v>
      </c>
      <c r="H17" s="28">
        <f t="shared" si="4"/>
        <v>106.8</v>
      </c>
      <c r="I17" s="28">
        <f t="shared" si="5"/>
        <v>128.16</v>
      </c>
      <c r="J17" s="28">
        <f t="shared" si="6"/>
        <v>149.51999999999998</v>
      </c>
      <c r="K17" s="28">
        <f t="shared" si="7"/>
        <v>170.88</v>
      </c>
      <c r="L17" s="28">
        <f t="shared" si="8"/>
        <v>192.24</v>
      </c>
      <c r="M17" s="28">
        <v>213.6</v>
      </c>
      <c r="N17" s="74"/>
      <c r="O17" s="29"/>
    </row>
    <row r="18" spans="1:15" ht="14.25">
      <c r="A18" s="27">
        <f>A17+1</f>
        <v>3</v>
      </c>
      <c r="B18" s="75"/>
      <c r="C18" s="28">
        <v>14</v>
      </c>
      <c r="D18" s="28">
        <f t="shared" si="0"/>
        <v>1.92</v>
      </c>
      <c r="E18" s="28">
        <f t="shared" si="1"/>
        <v>3.84</v>
      </c>
      <c r="F18" s="28">
        <f t="shared" si="2"/>
        <v>5.76</v>
      </c>
      <c r="G18" s="28">
        <f t="shared" si="3"/>
        <v>7.68</v>
      </c>
      <c r="H18" s="28">
        <f t="shared" si="4"/>
        <v>9.6</v>
      </c>
      <c r="I18" s="28">
        <f t="shared" si="5"/>
        <v>11.52</v>
      </c>
      <c r="J18" s="28">
        <f t="shared" si="6"/>
        <v>13.44</v>
      </c>
      <c r="K18" s="28">
        <f t="shared" si="7"/>
        <v>15.36</v>
      </c>
      <c r="L18" s="28">
        <f t="shared" si="8"/>
        <v>17.28</v>
      </c>
      <c r="M18" s="28">
        <v>19.2</v>
      </c>
      <c r="N18" s="30" t="s">
        <v>28</v>
      </c>
      <c r="O18" s="29"/>
    </row>
    <row r="19" spans="1:15" ht="15" thickBot="1">
      <c r="A19" s="27">
        <f aca="true" t="shared" si="9" ref="A19:A81">A18+1</f>
        <v>4</v>
      </c>
      <c r="B19" s="75"/>
      <c r="C19" s="28">
        <v>54</v>
      </c>
      <c r="D19" s="28">
        <f t="shared" si="0"/>
        <v>80.86</v>
      </c>
      <c r="E19" s="28">
        <f t="shared" si="1"/>
        <v>161.72</v>
      </c>
      <c r="F19" s="28">
        <f t="shared" si="2"/>
        <v>242.57999999999998</v>
      </c>
      <c r="G19" s="28">
        <f t="shared" si="3"/>
        <v>323.44</v>
      </c>
      <c r="H19" s="28">
        <f t="shared" si="4"/>
        <v>404.3</v>
      </c>
      <c r="I19" s="28">
        <f t="shared" si="5"/>
        <v>485.15999999999997</v>
      </c>
      <c r="J19" s="28">
        <f t="shared" si="6"/>
        <v>566.02</v>
      </c>
      <c r="K19" s="28">
        <f t="shared" si="7"/>
        <v>646.88</v>
      </c>
      <c r="L19" s="28">
        <f t="shared" si="8"/>
        <v>727.74</v>
      </c>
      <c r="M19" s="28">
        <v>808.6</v>
      </c>
      <c r="N19" s="31" t="s">
        <v>29</v>
      </c>
      <c r="O19" s="29"/>
    </row>
    <row r="20" spans="1:15" ht="15" customHeight="1" thickBot="1">
      <c r="A20" s="67" t="s">
        <v>30</v>
      </c>
      <c r="B20" s="68"/>
      <c r="C20" s="68"/>
      <c r="D20" s="32">
        <f>SUM(D16:D19)</f>
        <v>198.4</v>
      </c>
      <c r="E20" s="32">
        <f aca="true" t="shared" si="10" ref="E20:M20">SUM(E16:E19)</f>
        <v>396.8</v>
      </c>
      <c r="F20" s="32">
        <f t="shared" si="10"/>
        <v>595.2</v>
      </c>
      <c r="G20" s="32">
        <f t="shared" si="10"/>
        <v>793.6</v>
      </c>
      <c r="H20" s="32">
        <f t="shared" si="10"/>
        <v>992</v>
      </c>
      <c r="I20" s="32">
        <f t="shared" si="10"/>
        <v>1190.4</v>
      </c>
      <c r="J20" s="32">
        <f t="shared" si="10"/>
        <v>1388.8000000000002</v>
      </c>
      <c r="K20" s="32">
        <f t="shared" si="10"/>
        <v>1587.2</v>
      </c>
      <c r="L20" s="32">
        <f t="shared" si="10"/>
        <v>1785.6</v>
      </c>
      <c r="M20" s="33">
        <f t="shared" si="10"/>
        <v>1984</v>
      </c>
      <c r="N20" s="34"/>
      <c r="O20" s="35"/>
    </row>
    <row r="21" spans="1:15" ht="14.25">
      <c r="A21" s="27">
        <f>A19+1</f>
        <v>5</v>
      </c>
      <c r="B21" s="69" t="s">
        <v>31</v>
      </c>
      <c r="C21" s="80">
        <v>2</v>
      </c>
      <c r="D21" s="28">
        <f t="shared" si="0"/>
        <v>14.4</v>
      </c>
      <c r="E21" s="28">
        <f t="shared" si="1"/>
        <v>28.8</v>
      </c>
      <c r="F21" s="28">
        <f t="shared" si="2"/>
        <v>43.2</v>
      </c>
      <c r="G21" s="28">
        <f t="shared" si="3"/>
        <v>57.6</v>
      </c>
      <c r="H21" s="28">
        <f t="shared" si="4"/>
        <v>72</v>
      </c>
      <c r="I21" s="28">
        <f t="shared" si="5"/>
        <v>86.4</v>
      </c>
      <c r="J21" s="28">
        <f t="shared" si="6"/>
        <v>100.8</v>
      </c>
      <c r="K21" s="28">
        <f t="shared" si="7"/>
        <v>115.2</v>
      </c>
      <c r="L21" s="28">
        <f t="shared" si="8"/>
        <v>129.6</v>
      </c>
      <c r="M21" s="28">
        <v>144</v>
      </c>
      <c r="N21" s="31" t="s">
        <v>32</v>
      </c>
      <c r="O21" s="29"/>
    </row>
    <row r="22" spans="1:16" ht="14.25">
      <c r="A22" s="27">
        <f t="shared" si="9"/>
        <v>6</v>
      </c>
      <c r="B22" s="75"/>
      <c r="C22" s="80"/>
      <c r="D22" s="28">
        <f t="shared" si="0"/>
        <v>16.6</v>
      </c>
      <c r="E22" s="28">
        <f t="shared" si="1"/>
        <v>33.2</v>
      </c>
      <c r="F22" s="28">
        <f t="shared" si="2"/>
        <v>49.800000000000004</v>
      </c>
      <c r="G22" s="28">
        <f t="shared" si="3"/>
        <v>66.4</v>
      </c>
      <c r="H22" s="28">
        <f t="shared" si="4"/>
        <v>83</v>
      </c>
      <c r="I22" s="28">
        <f t="shared" si="5"/>
        <v>99.60000000000001</v>
      </c>
      <c r="J22" s="28">
        <f t="shared" si="6"/>
        <v>116.20000000000002</v>
      </c>
      <c r="K22" s="28">
        <f t="shared" si="7"/>
        <v>132.8</v>
      </c>
      <c r="L22" s="28">
        <f t="shared" si="8"/>
        <v>149.4</v>
      </c>
      <c r="M22" s="28">
        <v>166</v>
      </c>
      <c r="N22" s="31" t="s">
        <v>33</v>
      </c>
      <c r="O22" s="36"/>
      <c r="P22" s="37"/>
    </row>
    <row r="23" spans="1:16" ht="14.25">
      <c r="A23" s="27">
        <f t="shared" si="9"/>
        <v>7</v>
      </c>
      <c r="B23" s="75"/>
      <c r="C23" s="80">
        <v>6</v>
      </c>
      <c r="D23" s="28">
        <f t="shared" si="0"/>
        <v>5</v>
      </c>
      <c r="E23" s="28">
        <f t="shared" si="1"/>
        <v>10</v>
      </c>
      <c r="F23" s="28">
        <f t="shared" si="2"/>
        <v>15</v>
      </c>
      <c r="G23" s="28">
        <f t="shared" si="3"/>
        <v>20</v>
      </c>
      <c r="H23" s="28">
        <f t="shared" si="4"/>
        <v>25</v>
      </c>
      <c r="I23" s="28">
        <f t="shared" si="5"/>
        <v>30</v>
      </c>
      <c r="J23" s="28">
        <f t="shared" si="6"/>
        <v>35</v>
      </c>
      <c r="K23" s="28">
        <f t="shared" si="7"/>
        <v>40</v>
      </c>
      <c r="L23" s="28">
        <f t="shared" si="8"/>
        <v>45</v>
      </c>
      <c r="M23" s="28">
        <v>50</v>
      </c>
      <c r="N23" s="31" t="s">
        <v>34</v>
      </c>
      <c r="O23" s="36"/>
      <c r="P23" s="37"/>
    </row>
    <row r="24" spans="1:16" ht="14.25">
      <c r="A24" s="27">
        <f t="shared" si="9"/>
        <v>8</v>
      </c>
      <c r="B24" s="75"/>
      <c r="C24" s="80"/>
      <c r="D24" s="28">
        <f t="shared" si="0"/>
        <v>5.1</v>
      </c>
      <c r="E24" s="28">
        <f t="shared" si="1"/>
        <v>10.2</v>
      </c>
      <c r="F24" s="28">
        <f t="shared" si="2"/>
        <v>15.299999999999999</v>
      </c>
      <c r="G24" s="28">
        <f t="shared" si="3"/>
        <v>20.4</v>
      </c>
      <c r="H24" s="28">
        <f t="shared" si="4"/>
        <v>25.5</v>
      </c>
      <c r="I24" s="28">
        <f t="shared" si="5"/>
        <v>30.599999999999998</v>
      </c>
      <c r="J24" s="28">
        <f t="shared" si="6"/>
        <v>35.699999999999996</v>
      </c>
      <c r="K24" s="28">
        <f t="shared" si="7"/>
        <v>40.8</v>
      </c>
      <c r="L24" s="28">
        <f t="shared" si="8"/>
        <v>45.9</v>
      </c>
      <c r="M24" s="28">
        <v>51</v>
      </c>
      <c r="N24" s="31" t="s">
        <v>35</v>
      </c>
      <c r="O24" s="36"/>
      <c r="P24" s="37"/>
    </row>
    <row r="25" spans="1:16" ht="15" thickBot="1">
      <c r="A25" s="27">
        <f t="shared" si="9"/>
        <v>9</v>
      </c>
      <c r="B25" s="75"/>
      <c r="C25" s="28">
        <v>10</v>
      </c>
      <c r="D25" s="28">
        <f t="shared" si="0"/>
        <v>3.8</v>
      </c>
      <c r="E25" s="28">
        <f t="shared" si="1"/>
        <v>7.6</v>
      </c>
      <c r="F25" s="28">
        <f t="shared" si="2"/>
        <v>11.399999999999999</v>
      </c>
      <c r="G25" s="28">
        <f t="shared" si="3"/>
        <v>15.2</v>
      </c>
      <c r="H25" s="28">
        <f t="shared" si="4"/>
        <v>19</v>
      </c>
      <c r="I25" s="28">
        <f t="shared" si="5"/>
        <v>22.799999999999997</v>
      </c>
      <c r="J25" s="28">
        <f t="shared" si="6"/>
        <v>26.599999999999998</v>
      </c>
      <c r="K25" s="28">
        <f t="shared" si="7"/>
        <v>30.4</v>
      </c>
      <c r="L25" s="28">
        <f t="shared" si="8"/>
        <v>34.199999999999996</v>
      </c>
      <c r="M25" s="28">
        <v>38</v>
      </c>
      <c r="N25" s="31" t="s">
        <v>36</v>
      </c>
      <c r="O25" s="36"/>
      <c r="P25" s="37"/>
    </row>
    <row r="26" spans="1:15" ht="15" customHeight="1" thickBot="1">
      <c r="A26" s="67" t="s">
        <v>37</v>
      </c>
      <c r="B26" s="68"/>
      <c r="C26" s="68"/>
      <c r="D26" s="32">
        <f>SUM(D21:D25)</f>
        <v>44.9</v>
      </c>
      <c r="E26" s="32">
        <f aca="true" t="shared" si="11" ref="E26:L26">SUM(E21:E25)</f>
        <v>89.8</v>
      </c>
      <c r="F26" s="32">
        <f t="shared" si="11"/>
        <v>134.7</v>
      </c>
      <c r="G26" s="32">
        <f t="shared" si="11"/>
        <v>179.6</v>
      </c>
      <c r="H26" s="32">
        <f t="shared" si="11"/>
        <v>224.5</v>
      </c>
      <c r="I26" s="32">
        <f t="shared" si="11"/>
        <v>269.4</v>
      </c>
      <c r="J26" s="32">
        <f t="shared" si="11"/>
        <v>314.3</v>
      </c>
      <c r="K26" s="32">
        <f t="shared" si="11"/>
        <v>359.2</v>
      </c>
      <c r="L26" s="32">
        <f t="shared" si="11"/>
        <v>404.09999999999997</v>
      </c>
      <c r="M26" s="32">
        <f>SUM(M21:M25)</f>
        <v>449</v>
      </c>
      <c r="N26" s="34"/>
      <c r="O26" s="35"/>
    </row>
    <row r="27" spans="1:16" ht="14.25">
      <c r="A27" s="27">
        <f>A25+1</f>
        <v>10</v>
      </c>
      <c r="B27" s="38" t="s">
        <v>38</v>
      </c>
      <c r="C27" s="28">
        <v>8</v>
      </c>
      <c r="D27" s="28">
        <f t="shared" si="0"/>
        <v>34.68</v>
      </c>
      <c r="E27" s="28">
        <f t="shared" si="1"/>
        <v>69.36</v>
      </c>
      <c r="F27" s="28">
        <f t="shared" si="2"/>
        <v>104.03999999999999</v>
      </c>
      <c r="G27" s="28">
        <f t="shared" si="3"/>
        <v>138.72</v>
      </c>
      <c r="H27" s="28">
        <f t="shared" si="4"/>
        <v>173.4</v>
      </c>
      <c r="I27" s="28">
        <f t="shared" si="5"/>
        <v>208.07999999999998</v>
      </c>
      <c r="J27" s="28">
        <f t="shared" si="6"/>
        <v>242.76</v>
      </c>
      <c r="K27" s="28">
        <f t="shared" si="7"/>
        <v>277.44</v>
      </c>
      <c r="L27" s="28">
        <f t="shared" si="8"/>
        <v>312.12</v>
      </c>
      <c r="M27" s="28">
        <v>346.8</v>
      </c>
      <c r="N27" s="31" t="s">
        <v>39</v>
      </c>
      <c r="O27" s="36"/>
      <c r="P27" s="37"/>
    </row>
    <row r="28" spans="1:14" ht="14.25">
      <c r="A28" s="27">
        <f>A27+1</f>
        <v>11</v>
      </c>
      <c r="B28" s="69" t="s">
        <v>40</v>
      </c>
      <c r="C28" s="39">
        <v>15</v>
      </c>
      <c r="D28" s="40">
        <f t="shared" si="0"/>
        <v>33.32</v>
      </c>
      <c r="E28" s="40">
        <f t="shared" si="1"/>
        <v>66.64</v>
      </c>
      <c r="F28" s="40">
        <f t="shared" si="2"/>
        <v>99.96000000000001</v>
      </c>
      <c r="G28" s="40">
        <f t="shared" si="3"/>
        <v>133.28</v>
      </c>
      <c r="H28" s="40">
        <f t="shared" si="4"/>
        <v>166.6</v>
      </c>
      <c r="I28" s="40">
        <f t="shared" si="5"/>
        <v>199.92000000000002</v>
      </c>
      <c r="J28" s="40">
        <f t="shared" si="6"/>
        <v>233.24</v>
      </c>
      <c r="K28" s="40">
        <f t="shared" si="7"/>
        <v>266.56</v>
      </c>
      <c r="L28" s="40">
        <f t="shared" si="8"/>
        <v>299.88</v>
      </c>
      <c r="M28" s="40">
        <v>333.2</v>
      </c>
      <c r="N28" s="31" t="s">
        <v>41</v>
      </c>
    </row>
    <row r="29" spans="1:14" ht="14.25">
      <c r="A29" s="27">
        <f t="shared" si="9"/>
        <v>12</v>
      </c>
      <c r="B29" s="75"/>
      <c r="C29" s="39">
        <v>7</v>
      </c>
      <c r="D29" s="40">
        <f t="shared" si="0"/>
        <v>26.360000000000003</v>
      </c>
      <c r="E29" s="40">
        <f t="shared" si="1"/>
        <v>52.720000000000006</v>
      </c>
      <c r="F29" s="40">
        <f t="shared" si="2"/>
        <v>79.08000000000001</v>
      </c>
      <c r="G29" s="40">
        <f t="shared" si="3"/>
        <v>105.44000000000001</v>
      </c>
      <c r="H29" s="40">
        <f t="shared" si="4"/>
        <v>131.8</v>
      </c>
      <c r="I29" s="40">
        <f t="shared" si="5"/>
        <v>158.16000000000003</v>
      </c>
      <c r="J29" s="40">
        <f t="shared" si="6"/>
        <v>184.52</v>
      </c>
      <c r="K29" s="40">
        <f t="shared" si="7"/>
        <v>210.88000000000002</v>
      </c>
      <c r="L29" s="40">
        <f t="shared" si="8"/>
        <v>237.24000000000004</v>
      </c>
      <c r="M29" s="40">
        <v>263.6</v>
      </c>
      <c r="N29" s="31" t="s">
        <v>42</v>
      </c>
    </row>
    <row r="30" spans="1:14" ht="14.25">
      <c r="A30" s="27">
        <f t="shared" si="9"/>
        <v>13</v>
      </c>
      <c r="B30" s="75"/>
      <c r="C30" s="80">
        <v>2</v>
      </c>
      <c r="D30" s="40">
        <f t="shared" si="0"/>
        <v>2</v>
      </c>
      <c r="E30" s="40">
        <f t="shared" si="1"/>
        <v>4</v>
      </c>
      <c r="F30" s="40">
        <f t="shared" si="2"/>
        <v>6</v>
      </c>
      <c r="G30" s="40">
        <f t="shared" si="3"/>
        <v>8</v>
      </c>
      <c r="H30" s="40">
        <f t="shared" si="4"/>
        <v>10</v>
      </c>
      <c r="I30" s="40">
        <f t="shared" si="5"/>
        <v>12</v>
      </c>
      <c r="J30" s="40">
        <f t="shared" si="6"/>
        <v>14</v>
      </c>
      <c r="K30" s="40">
        <f t="shared" si="7"/>
        <v>16</v>
      </c>
      <c r="L30" s="40">
        <f t="shared" si="8"/>
        <v>18</v>
      </c>
      <c r="M30" s="40">
        <v>20</v>
      </c>
      <c r="N30" s="31" t="s">
        <v>43</v>
      </c>
    </row>
    <row r="31" spans="1:14" ht="15" thickBot="1">
      <c r="A31" s="27">
        <f t="shared" si="9"/>
        <v>14</v>
      </c>
      <c r="B31" s="75"/>
      <c r="C31" s="80"/>
      <c r="D31" s="40">
        <f t="shared" si="0"/>
        <v>2.2399999999999998</v>
      </c>
      <c r="E31" s="40">
        <f t="shared" si="1"/>
        <v>4.4799999999999995</v>
      </c>
      <c r="F31" s="40">
        <f t="shared" si="2"/>
        <v>6.719999999999999</v>
      </c>
      <c r="G31" s="40">
        <f t="shared" si="3"/>
        <v>8.959999999999999</v>
      </c>
      <c r="H31" s="40">
        <f t="shared" si="4"/>
        <v>11.2</v>
      </c>
      <c r="I31" s="40">
        <f t="shared" si="5"/>
        <v>13.439999999999998</v>
      </c>
      <c r="J31" s="40">
        <f t="shared" si="6"/>
        <v>15.679999999999998</v>
      </c>
      <c r="K31" s="40">
        <f t="shared" si="7"/>
        <v>17.919999999999998</v>
      </c>
      <c r="L31" s="40">
        <f t="shared" si="8"/>
        <v>20.159999999999997</v>
      </c>
      <c r="M31" s="40">
        <v>22.4</v>
      </c>
      <c r="N31" s="31" t="s">
        <v>44</v>
      </c>
    </row>
    <row r="32" spans="1:15" ht="15" customHeight="1" thickBot="1">
      <c r="A32" s="67" t="s">
        <v>45</v>
      </c>
      <c r="B32" s="68"/>
      <c r="C32" s="68"/>
      <c r="D32" s="32">
        <f aca="true" t="shared" si="12" ref="D32:M32">SUM(D27:D31)</f>
        <v>98.6</v>
      </c>
      <c r="E32" s="32">
        <f t="shared" si="12"/>
        <v>197.2</v>
      </c>
      <c r="F32" s="32">
        <f t="shared" si="12"/>
        <v>295.80000000000007</v>
      </c>
      <c r="G32" s="32">
        <f t="shared" si="12"/>
        <v>394.4</v>
      </c>
      <c r="H32" s="32">
        <f t="shared" si="12"/>
        <v>493</v>
      </c>
      <c r="I32" s="32">
        <f t="shared" si="12"/>
        <v>591.6000000000001</v>
      </c>
      <c r="J32" s="32">
        <f t="shared" si="12"/>
        <v>690.1999999999999</v>
      </c>
      <c r="K32" s="32">
        <f t="shared" si="12"/>
        <v>788.8</v>
      </c>
      <c r="L32" s="32">
        <f t="shared" si="12"/>
        <v>887.4</v>
      </c>
      <c r="M32" s="32">
        <f t="shared" si="12"/>
        <v>986</v>
      </c>
      <c r="N32" s="34"/>
      <c r="O32" s="35"/>
    </row>
    <row r="33" spans="1:14" ht="28.5">
      <c r="A33" s="27">
        <f>A31+1</f>
        <v>15</v>
      </c>
      <c r="B33" s="69" t="s">
        <v>46</v>
      </c>
      <c r="C33" s="28">
        <v>7</v>
      </c>
      <c r="D33" s="28">
        <f t="shared" si="0"/>
        <v>26.82</v>
      </c>
      <c r="E33" s="28">
        <f t="shared" si="1"/>
        <v>53.64</v>
      </c>
      <c r="F33" s="28">
        <f t="shared" si="2"/>
        <v>80.46000000000001</v>
      </c>
      <c r="G33" s="28">
        <f t="shared" si="3"/>
        <v>107.28</v>
      </c>
      <c r="H33" s="28">
        <f t="shared" si="4"/>
        <v>134.1</v>
      </c>
      <c r="I33" s="28">
        <f t="shared" si="5"/>
        <v>160.92000000000002</v>
      </c>
      <c r="J33" s="28">
        <f t="shared" si="6"/>
        <v>187.74</v>
      </c>
      <c r="K33" s="28">
        <f t="shared" si="7"/>
        <v>214.56</v>
      </c>
      <c r="L33" s="28">
        <f t="shared" si="8"/>
        <v>241.38</v>
      </c>
      <c r="M33" s="28">
        <v>268.2</v>
      </c>
      <c r="N33" s="30" t="s">
        <v>47</v>
      </c>
    </row>
    <row r="34" spans="1:16" ht="15.75" customHeight="1">
      <c r="A34" s="27">
        <f t="shared" si="9"/>
        <v>16</v>
      </c>
      <c r="B34" s="69"/>
      <c r="C34" s="28">
        <v>9</v>
      </c>
      <c r="D34" s="28">
        <f t="shared" si="0"/>
        <v>16.169999999999998</v>
      </c>
      <c r="E34" s="28">
        <f t="shared" si="1"/>
        <v>32.339999999999996</v>
      </c>
      <c r="F34" s="28">
        <f t="shared" si="2"/>
        <v>48.50999999999999</v>
      </c>
      <c r="G34" s="28">
        <f t="shared" si="3"/>
        <v>64.67999999999999</v>
      </c>
      <c r="H34" s="28">
        <f t="shared" si="4"/>
        <v>80.85</v>
      </c>
      <c r="I34" s="28">
        <f t="shared" si="5"/>
        <v>97.01999999999998</v>
      </c>
      <c r="J34" s="28">
        <f t="shared" si="6"/>
        <v>113.18999999999998</v>
      </c>
      <c r="K34" s="28">
        <f t="shared" si="7"/>
        <v>129.35999999999999</v>
      </c>
      <c r="L34" s="28">
        <f t="shared" si="8"/>
        <v>145.52999999999997</v>
      </c>
      <c r="M34" s="28">
        <v>161.7</v>
      </c>
      <c r="N34" s="31" t="s">
        <v>48</v>
      </c>
      <c r="O34" s="24"/>
      <c r="P34" s="37"/>
    </row>
    <row r="35" spans="1:16" ht="15" thickBot="1">
      <c r="A35" s="27">
        <f t="shared" si="9"/>
        <v>17</v>
      </c>
      <c r="B35" s="69"/>
      <c r="C35" s="28" t="s">
        <v>49</v>
      </c>
      <c r="D35" s="28">
        <f t="shared" si="0"/>
        <v>5.08</v>
      </c>
      <c r="E35" s="28">
        <f t="shared" si="1"/>
        <v>10.16</v>
      </c>
      <c r="F35" s="28">
        <f t="shared" si="2"/>
        <v>15.24</v>
      </c>
      <c r="G35" s="28">
        <f t="shared" si="3"/>
        <v>20.32</v>
      </c>
      <c r="H35" s="28">
        <f t="shared" si="4"/>
        <v>25.4</v>
      </c>
      <c r="I35" s="28">
        <f t="shared" si="5"/>
        <v>30.48</v>
      </c>
      <c r="J35" s="28">
        <f t="shared" si="6"/>
        <v>35.56</v>
      </c>
      <c r="K35" s="28">
        <f t="shared" si="7"/>
        <v>40.64</v>
      </c>
      <c r="L35" s="28">
        <f t="shared" si="8"/>
        <v>45.72</v>
      </c>
      <c r="M35" s="28">
        <v>50.8</v>
      </c>
      <c r="N35" s="30" t="s">
        <v>50</v>
      </c>
      <c r="O35" s="24"/>
      <c r="P35" s="37"/>
    </row>
    <row r="36" spans="1:15" ht="15" customHeight="1" thickBot="1">
      <c r="A36" s="67" t="s">
        <v>51</v>
      </c>
      <c r="B36" s="68"/>
      <c r="C36" s="68"/>
      <c r="D36" s="32">
        <f>SUM(D33:D35)</f>
        <v>48.06999999999999</v>
      </c>
      <c r="E36" s="32">
        <f aca="true" t="shared" si="13" ref="E36:M36">SUM(E33:E35)</f>
        <v>96.13999999999999</v>
      </c>
      <c r="F36" s="32">
        <f t="shared" si="13"/>
        <v>144.21</v>
      </c>
      <c r="G36" s="32">
        <f t="shared" si="13"/>
        <v>192.27999999999997</v>
      </c>
      <c r="H36" s="32">
        <f t="shared" si="13"/>
        <v>240.35</v>
      </c>
      <c r="I36" s="32">
        <f t="shared" si="13"/>
        <v>288.42</v>
      </c>
      <c r="J36" s="32">
        <f t="shared" si="13"/>
        <v>336.49</v>
      </c>
      <c r="K36" s="32">
        <f t="shared" si="13"/>
        <v>384.55999999999995</v>
      </c>
      <c r="L36" s="32">
        <f t="shared" si="13"/>
        <v>432.63</v>
      </c>
      <c r="M36" s="32">
        <f t="shared" si="13"/>
        <v>480.7</v>
      </c>
      <c r="N36" s="34"/>
      <c r="O36" s="35"/>
    </row>
    <row r="37" spans="1:16" ht="14.25">
      <c r="A37" s="27">
        <f>A35+1</f>
        <v>18</v>
      </c>
      <c r="B37" s="75" t="s">
        <v>52</v>
      </c>
      <c r="C37" s="28">
        <v>17</v>
      </c>
      <c r="D37" s="28">
        <f t="shared" si="0"/>
        <v>6.5</v>
      </c>
      <c r="E37" s="28">
        <f t="shared" si="1"/>
        <v>13</v>
      </c>
      <c r="F37" s="28">
        <f t="shared" si="2"/>
        <v>19.5</v>
      </c>
      <c r="G37" s="28">
        <f t="shared" si="3"/>
        <v>26</v>
      </c>
      <c r="H37" s="28">
        <f t="shared" si="4"/>
        <v>32.5</v>
      </c>
      <c r="I37" s="28">
        <f t="shared" si="5"/>
        <v>39</v>
      </c>
      <c r="J37" s="28">
        <f t="shared" si="6"/>
        <v>45.5</v>
      </c>
      <c r="K37" s="28">
        <f t="shared" si="7"/>
        <v>52</v>
      </c>
      <c r="L37" s="28">
        <f t="shared" si="8"/>
        <v>58.5</v>
      </c>
      <c r="M37" s="28">
        <v>65</v>
      </c>
      <c r="N37" s="31" t="s">
        <v>53</v>
      </c>
      <c r="O37" s="24"/>
      <c r="P37" s="37"/>
    </row>
    <row r="38" spans="1:16" ht="14.25">
      <c r="A38" s="27">
        <f t="shared" si="9"/>
        <v>19</v>
      </c>
      <c r="B38" s="75"/>
      <c r="C38" s="28">
        <v>15</v>
      </c>
      <c r="D38" s="28">
        <f t="shared" si="0"/>
        <v>8.959999999999999</v>
      </c>
      <c r="E38" s="28">
        <f t="shared" si="1"/>
        <v>17.919999999999998</v>
      </c>
      <c r="F38" s="28">
        <f t="shared" si="2"/>
        <v>26.879999999999995</v>
      </c>
      <c r="G38" s="28">
        <f t="shared" si="3"/>
        <v>35.839999999999996</v>
      </c>
      <c r="H38" s="28">
        <f t="shared" si="4"/>
        <v>44.8</v>
      </c>
      <c r="I38" s="28">
        <f t="shared" si="5"/>
        <v>53.75999999999999</v>
      </c>
      <c r="J38" s="28">
        <f t="shared" si="6"/>
        <v>62.71999999999999</v>
      </c>
      <c r="K38" s="28">
        <f t="shared" si="7"/>
        <v>71.67999999999999</v>
      </c>
      <c r="L38" s="28">
        <f t="shared" si="8"/>
        <v>80.63999999999999</v>
      </c>
      <c r="M38" s="28">
        <v>89.6</v>
      </c>
      <c r="N38" s="31" t="s">
        <v>54</v>
      </c>
      <c r="O38" s="24"/>
      <c r="P38" s="37"/>
    </row>
    <row r="39" spans="1:16" ht="14.25">
      <c r="A39" s="27">
        <f t="shared" si="9"/>
        <v>20</v>
      </c>
      <c r="B39" s="75"/>
      <c r="C39" s="28">
        <v>19</v>
      </c>
      <c r="D39" s="28">
        <f t="shared" si="0"/>
        <v>6.33</v>
      </c>
      <c r="E39" s="28">
        <f t="shared" si="1"/>
        <v>12.66</v>
      </c>
      <c r="F39" s="28">
        <f t="shared" si="2"/>
        <v>18.990000000000002</v>
      </c>
      <c r="G39" s="28">
        <f t="shared" si="3"/>
        <v>25.32</v>
      </c>
      <c r="H39" s="28">
        <f t="shared" si="4"/>
        <v>31.65</v>
      </c>
      <c r="I39" s="28">
        <f t="shared" si="5"/>
        <v>37.980000000000004</v>
      </c>
      <c r="J39" s="28">
        <f t="shared" si="6"/>
        <v>44.31</v>
      </c>
      <c r="K39" s="28">
        <f t="shared" si="7"/>
        <v>50.64</v>
      </c>
      <c r="L39" s="28">
        <f t="shared" si="8"/>
        <v>56.97</v>
      </c>
      <c r="M39" s="28">
        <v>63.3</v>
      </c>
      <c r="N39" s="74" t="s">
        <v>55</v>
      </c>
      <c r="O39" s="24"/>
      <c r="P39" s="37"/>
    </row>
    <row r="40" spans="1:16" ht="14.25">
      <c r="A40" s="27">
        <f t="shared" si="9"/>
        <v>21</v>
      </c>
      <c r="B40" s="75"/>
      <c r="C40" s="28">
        <v>20</v>
      </c>
      <c r="D40" s="28">
        <f t="shared" si="0"/>
        <v>1.89</v>
      </c>
      <c r="E40" s="28">
        <f t="shared" si="1"/>
        <v>3.78</v>
      </c>
      <c r="F40" s="28">
        <f t="shared" si="2"/>
        <v>5.67</v>
      </c>
      <c r="G40" s="28">
        <f t="shared" si="3"/>
        <v>7.56</v>
      </c>
      <c r="H40" s="28">
        <f t="shared" si="4"/>
        <v>9.45</v>
      </c>
      <c r="I40" s="28">
        <f t="shared" si="5"/>
        <v>11.34</v>
      </c>
      <c r="J40" s="28">
        <f t="shared" si="6"/>
        <v>13.229999999999999</v>
      </c>
      <c r="K40" s="28">
        <f t="shared" si="7"/>
        <v>15.12</v>
      </c>
      <c r="L40" s="28">
        <f t="shared" si="8"/>
        <v>17.009999999999998</v>
      </c>
      <c r="M40" s="28">
        <v>18.9</v>
      </c>
      <c r="N40" s="74"/>
      <c r="O40" s="36"/>
      <c r="P40" s="41"/>
    </row>
    <row r="41" spans="1:16" ht="14.25">
      <c r="A41" s="27">
        <f t="shared" si="9"/>
        <v>22</v>
      </c>
      <c r="B41" s="75"/>
      <c r="C41" s="28" t="s">
        <v>56</v>
      </c>
      <c r="D41" s="28">
        <f t="shared" si="0"/>
        <v>52.485</v>
      </c>
      <c r="E41" s="28">
        <f t="shared" si="1"/>
        <v>104.97</v>
      </c>
      <c r="F41" s="28">
        <f t="shared" si="2"/>
        <v>157.45499999999998</v>
      </c>
      <c r="G41" s="28">
        <f t="shared" si="3"/>
        <v>209.94</v>
      </c>
      <c r="H41" s="28">
        <f t="shared" si="4"/>
        <v>262.425</v>
      </c>
      <c r="I41" s="28">
        <f t="shared" si="5"/>
        <v>314.90999999999997</v>
      </c>
      <c r="J41" s="28">
        <f t="shared" si="6"/>
        <v>367.395</v>
      </c>
      <c r="K41" s="28">
        <f t="shared" si="7"/>
        <v>419.88</v>
      </c>
      <c r="L41" s="28">
        <f t="shared" si="8"/>
        <v>472.365</v>
      </c>
      <c r="M41" s="28">
        <v>524.85</v>
      </c>
      <c r="N41" s="30" t="s">
        <v>57</v>
      </c>
      <c r="O41" s="36"/>
      <c r="P41" s="41"/>
    </row>
    <row r="42" spans="1:16" ht="15" thickBot="1">
      <c r="A42" s="27">
        <f t="shared" si="9"/>
        <v>23</v>
      </c>
      <c r="B42" s="75"/>
      <c r="C42" s="28" t="s">
        <v>58</v>
      </c>
      <c r="D42" s="28">
        <f t="shared" si="0"/>
        <v>18.619999999999997</v>
      </c>
      <c r="E42" s="28">
        <f t="shared" si="1"/>
        <v>37.239999999999995</v>
      </c>
      <c r="F42" s="28">
        <f t="shared" si="2"/>
        <v>55.85999999999999</v>
      </c>
      <c r="G42" s="28">
        <f t="shared" si="3"/>
        <v>74.47999999999999</v>
      </c>
      <c r="H42" s="28">
        <f t="shared" si="4"/>
        <v>93.1</v>
      </c>
      <c r="I42" s="28">
        <f t="shared" si="5"/>
        <v>111.71999999999998</v>
      </c>
      <c r="J42" s="28">
        <f t="shared" si="6"/>
        <v>130.33999999999997</v>
      </c>
      <c r="K42" s="28">
        <f t="shared" si="7"/>
        <v>148.95999999999998</v>
      </c>
      <c r="L42" s="28">
        <f t="shared" si="8"/>
        <v>167.57999999999998</v>
      </c>
      <c r="M42" s="28">
        <v>186.2</v>
      </c>
      <c r="N42" s="31" t="s">
        <v>59</v>
      </c>
      <c r="O42" s="36"/>
      <c r="P42" s="37"/>
    </row>
    <row r="43" spans="1:15" ht="15" customHeight="1" thickBot="1">
      <c r="A43" s="67" t="s">
        <v>60</v>
      </c>
      <c r="B43" s="68"/>
      <c r="C43" s="68"/>
      <c r="D43" s="32">
        <f>SUM(D37:D42)</f>
        <v>94.785</v>
      </c>
      <c r="E43" s="32">
        <f aca="true" t="shared" si="14" ref="E43:M43">SUM(E37:E42)</f>
        <v>189.57</v>
      </c>
      <c r="F43" s="32">
        <f t="shared" si="14"/>
        <v>284.355</v>
      </c>
      <c r="G43" s="32">
        <f t="shared" si="14"/>
        <v>379.14</v>
      </c>
      <c r="H43" s="32">
        <f t="shared" si="14"/>
        <v>473.92499999999995</v>
      </c>
      <c r="I43" s="32">
        <f t="shared" si="14"/>
        <v>568.71</v>
      </c>
      <c r="J43" s="32">
        <f t="shared" si="14"/>
        <v>663.4949999999999</v>
      </c>
      <c r="K43" s="32">
        <f t="shared" si="14"/>
        <v>758.28</v>
      </c>
      <c r="L43" s="32">
        <f t="shared" si="14"/>
        <v>853.065</v>
      </c>
      <c r="M43" s="32">
        <f t="shared" si="14"/>
        <v>947.8499999999999</v>
      </c>
      <c r="N43" s="34"/>
      <c r="O43" s="35"/>
    </row>
    <row r="44" spans="1:16" ht="14.25">
      <c r="A44" s="27">
        <f>A42+1</f>
        <v>24</v>
      </c>
      <c r="B44" s="69" t="s">
        <v>61</v>
      </c>
      <c r="C44" s="28">
        <v>5</v>
      </c>
      <c r="D44" s="28">
        <f t="shared" si="0"/>
        <v>34.72</v>
      </c>
      <c r="E44" s="28">
        <f t="shared" si="1"/>
        <v>69.44</v>
      </c>
      <c r="F44" s="28">
        <f t="shared" si="2"/>
        <v>104.16</v>
      </c>
      <c r="G44" s="28">
        <f t="shared" si="3"/>
        <v>138.88</v>
      </c>
      <c r="H44" s="28">
        <f t="shared" si="4"/>
        <v>173.6</v>
      </c>
      <c r="I44" s="28">
        <f t="shared" si="5"/>
        <v>208.32</v>
      </c>
      <c r="J44" s="28">
        <f t="shared" si="6"/>
        <v>243.04</v>
      </c>
      <c r="K44" s="28">
        <f t="shared" si="7"/>
        <v>277.76</v>
      </c>
      <c r="L44" s="28">
        <f t="shared" si="8"/>
        <v>312.48</v>
      </c>
      <c r="M44" s="28">
        <v>347.2</v>
      </c>
      <c r="N44" s="77" t="s">
        <v>62</v>
      </c>
      <c r="P44" s="42"/>
    </row>
    <row r="45" spans="1:14" ht="14.25">
      <c r="A45" s="27">
        <f t="shared" si="9"/>
        <v>25</v>
      </c>
      <c r="B45" s="75"/>
      <c r="C45" s="28">
        <v>32</v>
      </c>
      <c r="D45" s="28">
        <f t="shared" si="0"/>
        <v>10.64</v>
      </c>
      <c r="E45" s="28">
        <f t="shared" si="1"/>
        <v>21.28</v>
      </c>
      <c r="F45" s="28">
        <f t="shared" si="2"/>
        <v>31.92</v>
      </c>
      <c r="G45" s="28">
        <f t="shared" si="3"/>
        <v>42.56</v>
      </c>
      <c r="H45" s="28">
        <f t="shared" si="4"/>
        <v>53.2</v>
      </c>
      <c r="I45" s="28">
        <f t="shared" si="5"/>
        <v>63.84</v>
      </c>
      <c r="J45" s="28">
        <f t="shared" si="6"/>
        <v>74.48</v>
      </c>
      <c r="K45" s="28">
        <f t="shared" si="7"/>
        <v>85.12</v>
      </c>
      <c r="L45" s="28">
        <f t="shared" si="8"/>
        <v>95.76</v>
      </c>
      <c r="M45" s="28">
        <v>106.4</v>
      </c>
      <c r="N45" s="78"/>
    </row>
    <row r="46" spans="1:14" ht="14.25">
      <c r="A46" s="27">
        <f t="shared" si="9"/>
        <v>26</v>
      </c>
      <c r="B46" s="75"/>
      <c r="C46" s="28">
        <v>9</v>
      </c>
      <c r="D46" s="28">
        <f t="shared" si="0"/>
        <v>16.56</v>
      </c>
      <c r="E46" s="28">
        <f t="shared" si="1"/>
        <v>33.12</v>
      </c>
      <c r="F46" s="28">
        <f t="shared" si="2"/>
        <v>49.67999999999999</v>
      </c>
      <c r="G46" s="28">
        <f t="shared" si="3"/>
        <v>66.24</v>
      </c>
      <c r="H46" s="28">
        <f t="shared" si="4"/>
        <v>82.8</v>
      </c>
      <c r="I46" s="28">
        <f t="shared" si="5"/>
        <v>99.35999999999999</v>
      </c>
      <c r="J46" s="28">
        <f t="shared" si="6"/>
        <v>115.91999999999999</v>
      </c>
      <c r="K46" s="28">
        <f t="shared" si="7"/>
        <v>132.48</v>
      </c>
      <c r="L46" s="28">
        <f t="shared" si="8"/>
        <v>149.04</v>
      </c>
      <c r="M46" s="28">
        <v>165.6</v>
      </c>
      <c r="N46" s="77" t="s">
        <v>63</v>
      </c>
    </row>
    <row r="47" spans="1:14" ht="14.25">
      <c r="A47" s="27">
        <f t="shared" si="9"/>
        <v>27</v>
      </c>
      <c r="B47" s="75"/>
      <c r="C47" s="28">
        <v>19</v>
      </c>
      <c r="D47" s="28">
        <f t="shared" si="0"/>
        <v>24</v>
      </c>
      <c r="E47" s="28">
        <f t="shared" si="1"/>
        <v>48</v>
      </c>
      <c r="F47" s="28">
        <f t="shared" si="2"/>
        <v>72</v>
      </c>
      <c r="G47" s="28">
        <f t="shared" si="3"/>
        <v>96</v>
      </c>
      <c r="H47" s="28">
        <f t="shared" si="4"/>
        <v>120</v>
      </c>
      <c r="I47" s="28">
        <f t="shared" si="5"/>
        <v>144</v>
      </c>
      <c r="J47" s="28">
        <f t="shared" si="6"/>
        <v>168</v>
      </c>
      <c r="K47" s="28">
        <f t="shared" si="7"/>
        <v>192</v>
      </c>
      <c r="L47" s="28">
        <f t="shared" si="8"/>
        <v>216</v>
      </c>
      <c r="M47" s="28">
        <v>240</v>
      </c>
      <c r="N47" s="78"/>
    </row>
    <row r="48" spans="1:14" ht="14.25">
      <c r="A48" s="27">
        <f t="shared" si="9"/>
        <v>28</v>
      </c>
      <c r="B48" s="75"/>
      <c r="C48" s="28">
        <v>33</v>
      </c>
      <c r="D48" s="28">
        <f t="shared" si="0"/>
        <v>9.36</v>
      </c>
      <c r="E48" s="28">
        <f t="shared" si="1"/>
        <v>18.72</v>
      </c>
      <c r="F48" s="28">
        <f t="shared" si="2"/>
        <v>28.08</v>
      </c>
      <c r="G48" s="28">
        <f t="shared" si="3"/>
        <v>37.44</v>
      </c>
      <c r="H48" s="28">
        <f t="shared" si="4"/>
        <v>46.8</v>
      </c>
      <c r="I48" s="28">
        <f t="shared" si="5"/>
        <v>56.16</v>
      </c>
      <c r="J48" s="28">
        <f t="shared" si="6"/>
        <v>65.52</v>
      </c>
      <c r="K48" s="28">
        <f t="shared" si="7"/>
        <v>74.88</v>
      </c>
      <c r="L48" s="28">
        <f t="shared" si="8"/>
        <v>84.24</v>
      </c>
      <c r="M48" s="28">
        <v>93.6</v>
      </c>
      <c r="N48" s="78"/>
    </row>
    <row r="49" spans="1:14" ht="14.25">
      <c r="A49" s="27">
        <f t="shared" si="9"/>
        <v>29</v>
      </c>
      <c r="B49" s="75"/>
      <c r="C49" s="28">
        <v>21</v>
      </c>
      <c r="D49" s="28">
        <f t="shared" si="0"/>
        <v>51.52</v>
      </c>
      <c r="E49" s="28">
        <f t="shared" si="1"/>
        <v>103.04</v>
      </c>
      <c r="F49" s="28">
        <f t="shared" si="2"/>
        <v>154.56</v>
      </c>
      <c r="G49" s="28">
        <f t="shared" si="3"/>
        <v>206.08</v>
      </c>
      <c r="H49" s="28">
        <f t="shared" si="4"/>
        <v>257.6</v>
      </c>
      <c r="I49" s="28">
        <f t="shared" si="5"/>
        <v>309.12</v>
      </c>
      <c r="J49" s="28">
        <f t="shared" si="6"/>
        <v>360.64000000000004</v>
      </c>
      <c r="K49" s="28">
        <f t="shared" si="7"/>
        <v>412.16</v>
      </c>
      <c r="L49" s="28">
        <f t="shared" si="8"/>
        <v>463.68</v>
      </c>
      <c r="M49" s="28">
        <v>515.2</v>
      </c>
      <c r="N49" s="79" t="s">
        <v>64</v>
      </c>
    </row>
    <row r="50" spans="1:14" ht="14.25">
      <c r="A50" s="27">
        <f t="shared" si="9"/>
        <v>30</v>
      </c>
      <c r="B50" s="75"/>
      <c r="C50" s="28">
        <v>41</v>
      </c>
      <c r="D50" s="28">
        <f t="shared" si="0"/>
        <v>25.52</v>
      </c>
      <c r="E50" s="28">
        <f t="shared" si="1"/>
        <v>51.04</v>
      </c>
      <c r="F50" s="28">
        <f t="shared" si="2"/>
        <v>76.56</v>
      </c>
      <c r="G50" s="28">
        <f t="shared" si="3"/>
        <v>102.08</v>
      </c>
      <c r="H50" s="28">
        <f t="shared" si="4"/>
        <v>127.6</v>
      </c>
      <c r="I50" s="28">
        <f t="shared" si="5"/>
        <v>153.12</v>
      </c>
      <c r="J50" s="28">
        <f t="shared" si="6"/>
        <v>178.64</v>
      </c>
      <c r="K50" s="28">
        <f t="shared" si="7"/>
        <v>204.16</v>
      </c>
      <c r="L50" s="28">
        <f t="shared" si="8"/>
        <v>229.68</v>
      </c>
      <c r="M50" s="28">
        <v>255.2</v>
      </c>
      <c r="N50" s="79"/>
    </row>
    <row r="51" spans="1:14" ht="14.25">
      <c r="A51" s="27">
        <f t="shared" si="9"/>
        <v>31</v>
      </c>
      <c r="B51" s="75"/>
      <c r="C51" s="43" t="s">
        <v>65</v>
      </c>
      <c r="D51" s="28">
        <f t="shared" si="0"/>
        <v>10.82</v>
      </c>
      <c r="E51" s="28">
        <f t="shared" si="1"/>
        <v>21.64</v>
      </c>
      <c r="F51" s="28">
        <f t="shared" si="2"/>
        <v>32.46</v>
      </c>
      <c r="G51" s="28">
        <f t="shared" si="3"/>
        <v>43.28</v>
      </c>
      <c r="H51" s="28">
        <f t="shared" si="4"/>
        <v>54.1</v>
      </c>
      <c r="I51" s="28">
        <f t="shared" si="5"/>
        <v>64.92</v>
      </c>
      <c r="J51" s="28">
        <f t="shared" si="6"/>
        <v>75.74000000000001</v>
      </c>
      <c r="K51" s="28">
        <f t="shared" si="7"/>
        <v>86.56</v>
      </c>
      <c r="L51" s="28">
        <f t="shared" si="8"/>
        <v>97.38</v>
      </c>
      <c r="M51" s="28">
        <v>108.2</v>
      </c>
      <c r="N51" s="44" t="s">
        <v>66</v>
      </c>
    </row>
    <row r="52" spans="1:14" ht="14.25">
      <c r="A52" s="27">
        <f t="shared" si="9"/>
        <v>32</v>
      </c>
      <c r="B52" s="75"/>
      <c r="C52" s="28" t="s">
        <v>67</v>
      </c>
      <c r="D52" s="28">
        <f t="shared" si="0"/>
        <v>8.32</v>
      </c>
      <c r="E52" s="28">
        <f t="shared" si="1"/>
        <v>16.64</v>
      </c>
      <c r="F52" s="28">
        <f t="shared" si="2"/>
        <v>24.96</v>
      </c>
      <c r="G52" s="28">
        <f t="shared" si="3"/>
        <v>33.28</v>
      </c>
      <c r="H52" s="28">
        <f t="shared" si="4"/>
        <v>41.6</v>
      </c>
      <c r="I52" s="28">
        <f t="shared" si="5"/>
        <v>49.92</v>
      </c>
      <c r="J52" s="28">
        <f t="shared" si="6"/>
        <v>58.24</v>
      </c>
      <c r="K52" s="28">
        <f t="shared" si="7"/>
        <v>66.56</v>
      </c>
      <c r="L52" s="28">
        <f t="shared" si="8"/>
        <v>74.88</v>
      </c>
      <c r="M52" s="28">
        <v>83.2</v>
      </c>
      <c r="N52" s="30" t="s">
        <v>68</v>
      </c>
    </row>
    <row r="53" spans="1:14" ht="15" thickBot="1">
      <c r="A53" s="27">
        <f t="shared" si="9"/>
        <v>33</v>
      </c>
      <c r="B53" s="75"/>
      <c r="C53" s="28">
        <v>16</v>
      </c>
      <c r="D53" s="28">
        <f t="shared" si="0"/>
        <v>39.660000000000004</v>
      </c>
      <c r="E53" s="28">
        <f t="shared" si="1"/>
        <v>79.32000000000001</v>
      </c>
      <c r="F53" s="28">
        <f t="shared" si="2"/>
        <v>118.98000000000002</v>
      </c>
      <c r="G53" s="28">
        <f t="shared" si="3"/>
        <v>158.64000000000001</v>
      </c>
      <c r="H53" s="28">
        <f t="shared" si="4"/>
        <v>198.3</v>
      </c>
      <c r="I53" s="28">
        <f t="shared" si="5"/>
        <v>237.96000000000004</v>
      </c>
      <c r="J53" s="28">
        <f t="shared" si="6"/>
        <v>277.62</v>
      </c>
      <c r="K53" s="28">
        <f t="shared" si="7"/>
        <v>317.28000000000003</v>
      </c>
      <c r="L53" s="28">
        <f t="shared" si="8"/>
        <v>356.94000000000005</v>
      </c>
      <c r="M53" s="28">
        <v>396.6</v>
      </c>
      <c r="N53" s="45" t="s">
        <v>69</v>
      </c>
    </row>
    <row r="54" spans="1:15" ht="15" customHeight="1" thickBot="1">
      <c r="A54" s="67" t="s">
        <v>70</v>
      </c>
      <c r="B54" s="68"/>
      <c r="C54" s="68"/>
      <c r="D54" s="32">
        <f>SUM(D44:D53)</f>
        <v>231.12</v>
      </c>
      <c r="E54" s="32">
        <f aca="true" t="shared" si="15" ref="E54:M54">SUM(E44:E53)</f>
        <v>462.24</v>
      </c>
      <c r="F54" s="32">
        <f t="shared" si="15"/>
        <v>693.3600000000001</v>
      </c>
      <c r="G54" s="32">
        <f t="shared" si="15"/>
        <v>924.48</v>
      </c>
      <c r="H54" s="32">
        <f t="shared" si="15"/>
        <v>1155.6000000000001</v>
      </c>
      <c r="I54" s="32">
        <f t="shared" si="15"/>
        <v>1386.7200000000003</v>
      </c>
      <c r="J54" s="32">
        <f t="shared" si="15"/>
        <v>1617.8399999999997</v>
      </c>
      <c r="K54" s="32">
        <f t="shared" si="15"/>
        <v>1848.96</v>
      </c>
      <c r="L54" s="32">
        <f t="shared" si="15"/>
        <v>2080.0800000000004</v>
      </c>
      <c r="M54" s="32">
        <f t="shared" si="15"/>
        <v>2311.2000000000003</v>
      </c>
      <c r="N54" s="34"/>
      <c r="O54" s="35"/>
    </row>
    <row r="55" spans="1:14" ht="14.25">
      <c r="A55" s="27">
        <f>A53+1</f>
        <v>34</v>
      </c>
      <c r="B55" s="69" t="s">
        <v>71</v>
      </c>
      <c r="C55" s="28">
        <v>2</v>
      </c>
      <c r="D55" s="28">
        <f t="shared" si="0"/>
        <v>5.38</v>
      </c>
      <c r="E55" s="28">
        <f t="shared" si="1"/>
        <v>10.76</v>
      </c>
      <c r="F55" s="28">
        <f t="shared" si="2"/>
        <v>16.14</v>
      </c>
      <c r="G55" s="28">
        <f t="shared" si="3"/>
        <v>21.52</v>
      </c>
      <c r="H55" s="28">
        <f t="shared" si="4"/>
        <v>26.9</v>
      </c>
      <c r="I55" s="28">
        <f t="shared" si="5"/>
        <v>32.28</v>
      </c>
      <c r="J55" s="28">
        <f t="shared" si="6"/>
        <v>37.66</v>
      </c>
      <c r="K55" s="28">
        <f t="shared" si="7"/>
        <v>43.04</v>
      </c>
      <c r="L55" s="28">
        <f t="shared" si="8"/>
        <v>48.42</v>
      </c>
      <c r="M55" s="28">
        <v>53.8</v>
      </c>
      <c r="N55" s="30" t="s">
        <v>72</v>
      </c>
    </row>
    <row r="56" spans="1:14" ht="42.75">
      <c r="A56" s="27">
        <f t="shared" si="9"/>
        <v>35</v>
      </c>
      <c r="B56" s="75"/>
      <c r="C56" s="28" t="s">
        <v>73</v>
      </c>
      <c r="D56" s="28">
        <f t="shared" si="0"/>
        <v>25.05</v>
      </c>
      <c r="E56" s="28">
        <f t="shared" si="1"/>
        <v>50.1</v>
      </c>
      <c r="F56" s="28">
        <f t="shared" si="2"/>
        <v>75.15</v>
      </c>
      <c r="G56" s="28">
        <f t="shared" si="3"/>
        <v>100.2</v>
      </c>
      <c r="H56" s="28">
        <f t="shared" si="4"/>
        <v>125.25</v>
      </c>
      <c r="I56" s="28">
        <f t="shared" si="5"/>
        <v>150.3</v>
      </c>
      <c r="J56" s="28">
        <f t="shared" si="6"/>
        <v>175.35</v>
      </c>
      <c r="K56" s="28">
        <f t="shared" si="7"/>
        <v>200.4</v>
      </c>
      <c r="L56" s="28">
        <f t="shared" si="8"/>
        <v>225.45000000000002</v>
      </c>
      <c r="M56" s="28">
        <v>250.5</v>
      </c>
      <c r="N56" s="31" t="s">
        <v>74</v>
      </c>
    </row>
    <row r="57" spans="1:14" ht="15" thickBot="1">
      <c r="A57" s="27">
        <f t="shared" si="9"/>
        <v>36</v>
      </c>
      <c r="B57" s="75"/>
      <c r="C57" s="28">
        <v>20</v>
      </c>
      <c r="D57" s="28">
        <f t="shared" si="0"/>
        <v>2.34</v>
      </c>
      <c r="E57" s="28">
        <f t="shared" si="1"/>
        <v>4.68</v>
      </c>
      <c r="F57" s="28">
        <f t="shared" si="2"/>
        <v>7.02</v>
      </c>
      <c r="G57" s="28">
        <f t="shared" si="3"/>
        <v>9.36</v>
      </c>
      <c r="H57" s="28">
        <f t="shared" si="4"/>
        <v>11.7</v>
      </c>
      <c r="I57" s="28">
        <f t="shared" si="5"/>
        <v>14.04</v>
      </c>
      <c r="J57" s="28">
        <f t="shared" si="6"/>
        <v>16.38</v>
      </c>
      <c r="K57" s="28">
        <f t="shared" si="7"/>
        <v>18.72</v>
      </c>
      <c r="L57" s="28">
        <f t="shared" si="8"/>
        <v>21.06</v>
      </c>
      <c r="M57" s="28">
        <v>23.4</v>
      </c>
      <c r="N57" s="31" t="s">
        <v>75</v>
      </c>
    </row>
    <row r="58" spans="1:15" ht="15" customHeight="1" thickBot="1">
      <c r="A58" s="67" t="s">
        <v>76</v>
      </c>
      <c r="B58" s="68"/>
      <c r="C58" s="68"/>
      <c r="D58" s="32">
        <f>SUM(D55:D57)</f>
        <v>32.769999999999996</v>
      </c>
      <c r="E58" s="32">
        <f aca="true" t="shared" si="16" ref="E58:M58">SUM(E55:E57)</f>
        <v>65.53999999999999</v>
      </c>
      <c r="F58" s="32">
        <f t="shared" si="16"/>
        <v>98.31</v>
      </c>
      <c r="G58" s="32">
        <f t="shared" si="16"/>
        <v>131.07999999999998</v>
      </c>
      <c r="H58" s="32">
        <f t="shared" si="16"/>
        <v>163.85</v>
      </c>
      <c r="I58" s="32">
        <f t="shared" si="16"/>
        <v>196.62</v>
      </c>
      <c r="J58" s="32">
        <f t="shared" si="16"/>
        <v>229.39</v>
      </c>
      <c r="K58" s="32">
        <f t="shared" si="16"/>
        <v>262.15999999999997</v>
      </c>
      <c r="L58" s="32">
        <f t="shared" si="16"/>
        <v>294.93</v>
      </c>
      <c r="M58" s="32">
        <f t="shared" si="16"/>
        <v>327.7</v>
      </c>
      <c r="N58" s="34"/>
      <c r="O58" s="35"/>
    </row>
    <row r="59" spans="1:14" ht="14.25">
      <c r="A59" s="27">
        <f>A57+1</f>
        <v>37</v>
      </c>
      <c r="B59" s="72" t="s">
        <v>77</v>
      </c>
      <c r="C59" s="28">
        <v>1</v>
      </c>
      <c r="D59" s="28">
        <f t="shared" si="0"/>
        <v>235.68</v>
      </c>
      <c r="E59" s="28">
        <f aca="true" t="shared" si="17" ref="E59:E81">D59*2</f>
        <v>471.36</v>
      </c>
      <c r="F59" s="28">
        <f t="shared" si="2"/>
        <v>707.04</v>
      </c>
      <c r="G59" s="28">
        <f t="shared" si="3"/>
        <v>942.72</v>
      </c>
      <c r="H59" s="28">
        <f t="shared" si="4"/>
        <v>1178.4</v>
      </c>
      <c r="I59" s="28">
        <f t="shared" si="5"/>
        <v>1414.08</v>
      </c>
      <c r="J59" s="28">
        <f t="shared" si="6"/>
        <v>1649.76</v>
      </c>
      <c r="K59" s="28">
        <f t="shared" si="7"/>
        <v>1885.44</v>
      </c>
      <c r="L59" s="28">
        <f aca="true" t="shared" si="18" ref="L59:L70">D59*9</f>
        <v>2121.12</v>
      </c>
      <c r="M59" s="28">
        <v>2356.8</v>
      </c>
      <c r="N59" s="76" t="s">
        <v>78</v>
      </c>
    </row>
    <row r="60" spans="1:14" ht="14.25">
      <c r="A60" s="27">
        <f t="shared" si="9"/>
        <v>38</v>
      </c>
      <c r="B60" s="73"/>
      <c r="C60" s="28">
        <v>5</v>
      </c>
      <c r="D60" s="28">
        <f t="shared" si="0"/>
        <v>195.12</v>
      </c>
      <c r="E60" s="28">
        <f t="shared" si="17"/>
        <v>390.24</v>
      </c>
      <c r="F60" s="28">
        <f t="shared" si="2"/>
        <v>585.36</v>
      </c>
      <c r="G60" s="28">
        <f t="shared" si="3"/>
        <v>780.48</v>
      </c>
      <c r="H60" s="28">
        <f t="shared" si="4"/>
        <v>975.6</v>
      </c>
      <c r="I60" s="28">
        <f t="shared" si="5"/>
        <v>1170.72</v>
      </c>
      <c r="J60" s="28">
        <f t="shared" si="6"/>
        <v>1365.8400000000001</v>
      </c>
      <c r="K60" s="28">
        <f t="shared" si="7"/>
        <v>1560.96</v>
      </c>
      <c r="L60" s="28">
        <f t="shared" si="18"/>
        <v>1756.08</v>
      </c>
      <c r="M60" s="28">
        <v>1951.2</v>
      </c>
      <c r="N60" s="76"/>
    </row>
    <row r="61" spans="1:14" ht="14.25">
      <c r="A61" s="27">
        <f t="shared" si="9"/>
        <v>39</v>
      </c>
      <c r="B61" s="73"/>
      <c r="C61" s="28">
        <v>18</v>
      </c>
      <c r="D61" s="28">
        <f t="shared" si="0"/>
        <v>245.51999999999998</v>
      </c>
      <c r="E61" s="28">
        <f t="shared" si="17"/>
        <v>491.03999999999996</v>
      </c>
      <c r="F61" s="28">
        <f t="shared" si="2"/>
        <v>736.56</v>
      </c>
      <c r="G61" s="28">
        <f t="shared" si="3"/>
        <v>982.0799999999999</v>
      </c>
      <c r="H61" s="28">
        <f t="shared" si="4"/>
        <v>1227.6</v>
      </c>
      <c r="I61" s="28">
        <f t="shared" si="5"/>
        <v>1473.12</v>
      </c>
      <c r="J61" s="28">
        <f t="shared" si="6"/>
        <v>1718.6399999999999</v>
      </c>
      <c r="K61" s="28">
        <f t="shared" si="7"/>
        <v>1964.1599999999999</v>
      </c>
      <c r="L61" s="28">
        <f t="shared" si="18"/>
        <v>2209.68</v>
      </c>
      <c r="M61" s="28">
        <v>2455.2</v>
      </c>
      <c r="N61" s="76"/>
    </row>
    <row r="62" spans="1:14" ht="14.25">
      <c r="A62" s="27">
        <f t="shared" si="9"/>
        <v>40</v>
      </c>
      <c r="B62" s="73"/>
      <c r="C62" s="28">
        <v>28</v>
      </c>
      <c r="D62" s="28">
        <f t="shared" si="0"/>
        <v>270.64</v>
      </c>
      <c r="E62" s="28">
        <f>D62*2</f>
        <v>541.28</v>
      </c>
      <c r="F62" s="28">
        <f t="shared" si="2"/>
        <v>811.92</v>
      </c>
      <c r="G62" s="28">
        <f t="shared" si="3"/>
        <v>1082.56</v>
      </c>
      <c r="H62" s="28">
        <f t="shared" si="4"/>
        <v>1353.1999999999998</v>
      </c>
      <c r="I62" s="28">
        <f t="shared" si="5"/>
        <v>1623.84</v>
      </c>
      <c r="J62" s="28">
        <f t="shared" si="6"/>
        <v>1894.48</v>
      </c>
      <c r="K62" s="28">
        <f t="shared" si="7"/>
        <v>2165.12</v>
      </c>
      <c r="L62" s="28">
        <f t="shared" si="18"/>
        <v>2435.7599999999998</v>
      </c>
      <c r="M62" s="28">
        <v>2706.4</v>
      </c>
      <c r="N62" s="76"/>
    </row>
    <row r="63" spans="1:14" ht="14.25">
      <c r="A63" s="27">
        <f t="shared" si="9"/>
        <v>41</v>
      </c>
      <c r="B63" s="73"/>
      <c r="C63" s="28">
        <v>33</v>
      </c>
      <c r="D63" s="28">
        <f t="shared" si="0"/>
        <v>87</v>
      </c>
      <c r="E63" s="28">
        <f>D63*2</f>
        <v>174</v>
      </c>
      <c r="F63" s="28">
        <f t="shared" si="2"/>
        <v>261</v>
      </c>
      <c r="G63" s="28">
        <f t="shared" si="3"/>
        <v>348</v>
      </c>
      <c r="H63" s="28">
        <f t="shared" si="4"/>
        <v>435</v>
      </c>
      <c r="I63" s="28">
        <f t="shared" si="5"/>
        <v>522</v>
      </c>
      <c r="J63" s="28">
        <f t="shared" si="6"/>
        <v>609</v>
      </c>
      <c r="K63" s="28">
        <f t="shared" si="7"/>
        <v>696</v>
      </c>
      <c r="L63" s="28">
        <f t="shared" si="18"/>
        <v>783</v>
      </c>
      <c r="M63" s="28">
        <v>870</v>
      </c>
      <c r="N63" s="76"/>
    </row>
    <row r="64" spans="1:14" ht="14.25">
      <c r="A64" s="27">
        <f t="shared" si="9"/>
        <v>42</v>
      </c>
      <c r="B64" s="73"/>
      <c r="C64" s="28">
        <v>51</v>
      </c>
      <c r="D64" s="28">
        <f t="shared" si="0"/>
        <v>151.8</v>
      </c>
      <c r="E64" s="28">
        <f>D64*2</f>
        <v>303.6</v>
      </c>
      <c r="F64" s="28">
        <f t="shared" si="2"/>
        <v>455.40000000000003</v>
      </c>
      <c r="G64" s="28">
        <f t="shared" si="3"/>
        <v>607.2</v>
      </c>
      <c r="H64" s="28">
        <f t="shared" si="4"/>
        <v>759</v>
      </c>
      <c r="I64" s="28">
        <f t="shared" si="5"/>
        <v>910.8000000000001</v>
      </c>
      <c r="J64" s="28">
        <f t="shared" si="6"/>
        <v>1062.6000000000001</v>
      </c>
      <c r="K64" s="28">
        <f t="shared" si="7"/>
        <v>1214.4</v>
      </c>
      <c r="L64" s="28">
        <f t="shared" si="18"/>
        <v>1366.2</v>
      </c>
      <c r="M64" s="28">
        <v>1518</v>
      </c>
      <c r="N64" s="76"/>
    </row>
    <row r="65" spans="1:14" ht="14.25">
      <c r="A65" s="27">
        <f t="shared" si="9"/>
        <v>43</v>
      </c>
      <c r="B65" s="73"/>
      <c r="C65" s="28">
        <v>52</v>
      </c>
      <c r="D65" s="28">
        <f t="shared" si="0"/>
        <v>216.84</v>
      </c>
      <c r="E65" s="28">
        <f t="shared" si="17"/>
        <v>433.68</v>
      </c>
      <c r="F65" s="28">
        <f t="shared" si="2"/>
        <v>650.52</v>
      </c>
      <c r="G65" s="28">
        <f t="shared" si="3"/>
        <v>867.36</v>
      </c>
      <c r="H65" s="28">
        <f t="shared" si="4"/>
        <v>1084.2</v>
      </c>
      <c r="I65" s="28">
        <f t="shared" si="5"/>
        <v>1301.04</v>
      </c>
      <c r="J65" s="28">
        <f t="shared" si="6"/>
        <v>1517.88</v>
      </c>
      <c r="K65" s="28">
        <f t="shared" si="7"/>
        <v>1734.72</v>
      </c>
      <c r="L65" s="28">
        <f t="shared" si="18"/>
        <v>1951.56</v>
      </c>
      <c r="M65" s="28">
        <v>2168.4</v>
      </c>
      <c r="N65" s="76"/>
    </row>
    <row r="66" spans="1:14" ht="15" thickBot="1">
      <c r="A66" s="27">
        <f t="shared" si="9"/>
        <v>44</v>
      </c>
      <c r="B66" s="73"/>
      <c r="C66" s="28">
        <v>54</v>
      </c>
      <c r="D66" s="28">
        <f t="shared" si="0"/>
        <v>150.12</v>
      </c>
      <c r="E66" s="28">
        <f t="shared" si="17"/>
        <v>300.24</v>
      </c>
      <c r="F66" s="28">
        <f t="shared" si="2"/>
        <v>450.36</v>
      </c>
      <c r="G66" s="28">
        <f t="shared" si="3"/>
        <v>600.48</v>
      </c>
      <c r="H66" s="28">
        <f t="shared" si="4"/>
        <v>750.6</v>
      </c>
      <c r="I66" s="28">
        <f t="shared" si="5"/>
        <v>900.72</v>
      </c>
      <c r="J66" s="28">
        <f t="shared" si="6"/>
        <v>1050.8400000000001</v>
      </c>
      <c r="K66" s="28">
        <f t="shared" si="7"/>
        <v>1200.96</v>
      </c>
      <c r="L66" s="28">
        <f t="shared" si="18"/>
        <v>1351.08</v>
      </c>
      <c r="M66" s="28">
        <v>1501.2</v>
      </c>
      <c r="N66" s="76"/>
    </row>
    <row r="67" spans="1:15" ht="15" customHeight="1" thickBot="1">
      <c r="A67" s="67" t="s">
        <v>79</v>
      </c>
      <c r="B67" s="68"/>
      <c r="C67" s="68"/>
      <c r="D67" s="32">
        <f>SUM(D59:D66)</f>
        <v>1552.7199999999998</v>
      </c>
      <c r="E67" s="32">
        <f aca="true" t="shared" si="19" ref="E67:L67">SUM(E59:E66)</f>
        <v>3105.4399999999996</v>
      </c>
      <c r="F67" s="32">
        <f t="shared" si="19"/>
        <v>4658.16</v>
      </c>
      <c r="G67" s="32">
        <f t="shared" si="19"/>
        <v>6210.879999999999</v>
      </c>
      <c r="H67" s="32">
        <f t="shared" si="19"/>
        <v>7763.599999999999</v>
      </c>
      <c r="I67" s="32">
        <f t="shared" si="19"/>
        <v>9316.32</v>
      </c>
      <c r="J67" s="32">
        <f t="shared" si="19"/>
        <v>10869.04</v>
      </c>
      <c r="K67" s="32">
        <f t="shared" si="19"/>
        <v>12421.759999999998</v>
      </c>
      <c r="L67" s="32">
        <f t="shared" si="19"/>
        <v>13974.48</v>
      </c>
      <c r="M67" s="32">
        <f>SUM(M59:M66)</f>
        <v>15527.2</v>
      </c>
      <c r="N67" s="34"/>
      <c r="O67" s="35"/>
    </row>
    <row r="68" spans="1:14" ht="14.25">
      <c r="A68" s="27">
        <f>A66+1</f>
        <v>45</v>
      </c>
      <c r="B68" s="72" t="s">
        <v>80</v>
      </c>
      <c r="C68" s="28">
        <v>5</v>
      </c>
      <c r="D68" s="28">
        <f t="shared" si="0"/>
        <v>56.239999999999995</v>
      </c>
      <c r="E68" s="28">
        <f t="shared" si="17"/>
        <v>112.47999999999999</v>
      </c>
      <c r="F68" s="28">
        <f t="shared" si="2"/>
        <v>168.71999999999997</v>
      </c>
      <c r="G68" s="28">
        <f t="shared" si="3"/>
        <v>224.95999999999998</v>
      </c>
      <c r="H68" s="28">
        <f t="shared" si="4"/>
        <v>281.2</v>
      </c>
      <c r="I68" s="28">
        <f t="shared" si="5"/>
        <v>337.43999999999994</v>
      </c>
      <c r="J68" s="28">
        <f t="shared" si="6"/>
        <v>393.67999999999995</v>
      </c>
      <c r="K68" s="28">
        <f t="shared" si="7"/>
        <v>449.91999999999996</v>
      </c>
      <c r="L68" s="28">
        <f t="shared" si="18"/>
        <v>506.15999999999997</v>
      </c>
      <c r="M68" s="28">
        <v>562.4</v>
      </c>
      <c r="N68" s="70" t="s">
        <v>81</v>
      </c>
    </row>
    <row r="69" spans="1:14" ht="14.25">
      <c r="A69" s="27">
        <f t="shared" si="9"/>
        <v>46</v>
      </c>
      <c r="B69" s="73"/>
      <c r="C69" s="28">
        <v>7</v>
      </c>
      <c r="D69" s="28">
        <f t="shared" si="0"/>
        <v>29.339999999999996</v>
      </c>
      <c r="E69" s="28">
        <f t="shared" si="17"/>
        <v>58.67999999999999</v>
      </c>
      <c r="F69" s="28">
        <f t="shared" si="2"/>
        <v>88.01999999999998</v>
      </c>
      <c r="G69" s="28">
        <f t="shared" si="3"/>
        <v>117.35999999999999</v>
      </c>
      <c r="H69" s="28">
        <f t="shared" si="4"/>
        <v>146.7</v>
      </c>
      <c r="I69" s="28">
        <f t="shared" si="5"/>
        <v>176.03999999999996</v>
      </c>
      <c r="J69" s="28">
        <f t="shared" si="6"/>
        <v>205.37999999999997</v>
      </c>
      <c r="K69" s="28">
        <f t="shared" si="7"/>
        <v>234.71999999999997</v>
      </c>
      <c r="L69" s="28">
        <f t="shared" si="18"/>
        <v>264.05999999999995</v>
      </c>
      <c r="M69" s="28">
        <v>293.4</v>
      </c>
      <c r="N69" s="74"/>
    </row>
    <row r="70" spans="1:14" ht="15" thickBot="1">
      <c r="A70" s="27">
        <f t="shared" si="9"/>
        <v>47</v>
      </c>
      <c r="B70" s="73"/>
      <c r="C70" s="28">
        <v>12</v>
      </c>
      <c r="D70" s="28">
        <f t="shared" si="0"/>
        <v>44.28</v>
      </c>
      <c r="E70" s="28">
        <f t="shared" si="17"/>
        <v>88.56</v>
      </c>
      <c r="F70" s="28">
        <f t="shared" si="2"/>
        <v>132.84</v>
      </c>
      <c r="G70" s="28">
        <f t="shared" si="3"/>
        <v>177.12</v>
      </c>
      <c r="H70" s="28">
        <f t="shared" si="4"/>
        <v>221.4</v>
      </c>
      <c r="I70" s="28">
        <f t="shared" si="5"/>
        <v>265.68</v>
      </c>
      <c r="J70" s="28">
        <f t="shared" si="6"/>
        <v>309.96000000000004</v>
      </c>
      <c r="K70" s="28">
        <f t="shared" si="7"/>
        <v>354.24</v>
      </c>
      <c r="L70" s="28">
        <f t="shared" si="18"/>
        <v>398.52</v>
      </c>
      <c r="M70" s="28">
        <v>442.8</v>
      </c>
      <c r="N70" s="74"/>
    </row>
    <row r="71" spans="1:15" ht="15" customHeight="1" thickBot="1">
      <c r="A71" s="67" t="s">
        <v>82</v>
      </c>
      <c r="B71" s="68"/>
      <c r="C71" s="68"/>
      <c r="D71" s="32">
        <f>SUM(D68:D70)</f>
        <v>129.85999999999999</v>
      </c>
      <c r="E71" s="32">
        <f aca="true" t="shared" si="20" ref="E71:M71">SUM(E68:E70)</f>
        <v>259.71999999999997</v>
      </c>
      <c r="F71" s="32">
        <f t="shared" si="20"/>
        <v>389.5799999999999</v>
      </c>
      <c r="G71" s="32">
        <f t="shared" si="20"/>
        <v>519.4399999999999</v>
      </c>
      <c r="H71" s="32">
        <f t="shared" si="20"/>
        <v>649.3</v>
      </c>
      <c r="I71" s="32">
        <f t="shared" si="20"/>
        <v>779.1599999999999</v>
      </c>
      <c r="J71" s="32">
        <f t="shared" si="20"/>
        <v>909.02</v>
      </c>
      <c r="K71" s="32">
        <f t="shared" si="20"/>
        <v>1038.8799999999999</v>
      </c>
      <c r="L71" s="32">
        <f t="shared" si="20"/>
        <v>1168.7399999999998</v>
      </c>
      <c r="M71" s="32">
        <f t="shared" si="20"/>
        <v>1298.6</v>
      </c>
      <c r="N71" s="34"/>
      <c r="O71" s="35"/>
    </row>
    <row r="72" spans="1:14" ht="14.25">
      <c r="A72" s="27">
        <f>A70+1</f>
        <v>48</v>
      </c>
      <c r="B72" s="72" t="s">
        <v>83</v>
      </c>
      <c r="C72" s="28">
        <v>7</v>
      </c>
      <c r="D72" s="28">
        <f aca="true" t="shared" si="21" ref="D72:D77">M72/10</f>
        <v>27.660000000000004</v>
      </c>
      <c r="E72" s="28">
        <f t="shared" si="17"/>
        <v>55.32000000000001</v>
      </c>
      <c r="F72" s="28">
        <f aca="true" t="shared" si="22" ref="F72:F77">D72*3</f>
        <v>82.98000000000002</v>
      </c>
      <c r="G72" s="28">
        <f aca="true" t="shared" si="23" ref="G72:G77">D72*4</f>
        <v>110.64000000000001</v>
      </c>
      <c r="H72" s="28">
        <f aca="true" t="shared" si="24" ref="H72:H77">D72*5</f>
        <v>138.3</v>
      </c>
      <c r="I72" s="28">
        <f aca="true" t="shared" si="25" ref="I72:I77">D72*6</f>
        <v>165.96000000000004</v>
      </c>
      <c r="J72" s="28">
        <f aca="true" t="shared" si="26" ref="J72:J77">D72*7</f>
        <v>193.62000000000003</v>
      </c>
      <c r="K72" s="28">
        <f aca="true" t="shared" si="27" ref="K72:K77">D72*8</f>
        <v>221.28000000000003</v>
      </c>
      <c r="L72" s="28">
        <f aca="true" t="shared" si="28" ref="L72:L77">D72*9</f>
        <v>248.94000000000003</v>
      </c>
      <c r="M72" s="28">
        <v>276.6</v>
      </c>
      <c r="N72" s="74" t="s">
        <v>84</v>
      </c>
    </row>
    <row r="73" spans="1:14" ht="14.25">
      <c r="A73" s="27">
        <f t="shared" si="9"/>
        <v>49</v>
      </c>
      <c r="B73" s="73"/>
      <c r="C73" s="28">
        <v>14</v>
      </c>
      <c r="D73" s="28">
        <f t="shared" si="21"/>
        <v>30.660000000000004</v>
      </c>
      <c r="E73" s="28">
        <f t="shared" si="17"/>
        <v>61.32000000000001</v>
      </c>
      <c r="F73" s="28">
        <f t="shared" si="22"/>
        <v>91.98000000000002</v>
      </c>
      <c r="G73" s="28">
        <f t="shared" si="23"/>
        <v>122.64000000000001</v>
      </c>
      <c r="H73" s="28">
        <f t="shared" si="24"/>
        <v>153.3</v>
      </c>
      <c r="I73" s="28">
        <f t="shared" si="25"/>
        <v>183.96000000000004</v>
      </c>
      <c r="J73" s="28">
        <f t="shared" si="26"/>
        <v>214.62000000000003</v>
      </c>
      <c r="K73" s="28">
        <f t="shared" si="27"/>
        <v>245.28000000000003</v>
      </c>
      <c r="L73" s="28">
        <f t="shared" si="28"/>
        <v>275.94000000000005</v>
      </c>
      <c r="M73" s="28">
        <v>306.6</v>
      </c>
      <c r="N73" s="74"/>
    </row>
    <row r="74" spans="1:14" ht="14.25">
      <c r="A74" s="27">
        <f t="shared" si="9"/>
        <v>50</v>
      </c>
      <c r="B74" s="73"/>
      <c r="C74" s="28" t="s">
        <v>85</v>
      </c>
      <c r="D74" s="28">
        <f t="shared" si="21"/>
        <v>29.919999999999998</v>
      </c>
      <c r="E74" s="28">
        <f t="shared" si="17"/>
        <v>59.839999999999996</v>
      </c>
      <c r="F74" s="28">
        <f t="shared" si="22"/>
        <v>89.75999999999999</v>
      </c>
      <c r="G74" s="28">
        <f t="shared" si="23"/>
        <v>119.67999999999999</v>
      </c>
      <c r="H74" s="28">
        <f t="shared" si="24"/>
        <v>149.6</v>
      </c>
      <c r="I74" s="28">
        <f t="shared" si="25"/>
        <v>179.51999999999998</v>
      </c>
      <c r="J74" s="28">
        <f t="shared" si="26"/>
        <v>209.44</v>
      </c>
      <c r="K74" s="28">
        <f t="shared" si="27"/>
        <v>239.35999999999999</v>
      </c>
      <c r="L74" s="28">
        <f t="shared" si="28"/>
        <v>269.28</v>
      </c>
      <c r="M74" s="28">
        <v>299.2</v>
      </c>
      <c r="N74" s="74" t="s">
        <v>86</v>
      </c>
    </row>
    <row r="75" spans="1:14" ht="14.25">
      <c r="A75" s="27">
        <f t="shared" si="9"/>
        <v>51</v>
      </c>
      <c r="B75" s="73"/>
      <c r="C75" s="28" t="s">
        <v>58</v>
      </c>
      <c r="D75" s="28">
        <f t="shared" si="21"/>
        <v>53.46</v>
      </c>
      <c r="E75" s="28">
        <f t="shared" si="17"/>
        <v>106.92</v>
      </c>
      <c r="F75" s="28">
        <f t="shared" si="22"/>
        <v>160.38</v>
      </c>
      <c r="G75" s="28">
        <f t="shared" si="23"/>
        <v>213.84</v>
      </c>
      <c r="H75" s="28">
        <f t="shared" si="24"/>
        <v>267.3</v>
      </c>
      <c r="I75" s="28">
        <f t="shared" si="25"/>
        <v>320.76</v>
      </c>
      <c r="J75" s="28">
        <f t="shared" si="26"/>
        <v>374.22</v>
      </c>
      <c r="K75" s="28">
        <f t="shared" si="27"/>
        <v>427.68</v>
      </c>
      <c r="L75" s="28">
        <f t="shared" si="28"/>
        <v>481.14</v>
      </c>
      <c r="M75" s="28">
        <v>534.6</v>
      </c>
      <c r="N75" s="74"/>
    </row>
    <row r="76" spans="1:14" ht="14.25">
      <c r="A76" s="27">
        <f t="shared" si="9"/>
        <v>52</v>
      </c>
      <c r="B76" s="73"/>
      <c r="C76" s="28" t="s">
        <v>73</v>
      </c>
      <c r="D76" s="28">
        <f t="shared" si="21"/>
        <v>54.57000000000001</v>
      </c>
      <c r="E76" s="28">
        <f t="shared" si="17"/>
        <v>109.14000000000001</v>
      </c>
      <c r="F76" s="28">
        <f t="shared" si="22"/>
        <v>163.71000000000004</v>
      </c>
      <c r="G76" s="28">
        <f t="shared" si="23"/>
        <v>218.28000000000003</v>
      </c>
      <c r="H76" s="28">
        <f t="shared" si="24"/>
        <v>272.85</v>
      </c>
      <c r="I76" s="28">
        <f t="shared" si="25"/>
        <v>327.4200000000001</v>
      </c>
      <c r="J76" s="28">
        <f t="shared" si="26"/>
        <v>381.99000000000007</v>
      </c>
      <c r="K76" s="28">
        <f t="shared" si="27"/>
        <v>436.56000000000006</v>
      </c>
      <c r="L76" s="28">
        <f t="shared" si="28"/>
        <v>491.13000000000005</v>
      </c>
      <c r="M76" s="28">
        <v>545.7</v>
      </c>
      <c r="N76" s="70" t="s">
        <v>81</v>
      </c>
    </row>
    <row r="77" spans="1:14" ht="15" thickBot="1">
      <c r="A77" s="27">
        <f t="shared" si="9"/>
        <v>53</v>
      </c>
      <c r="B77" s="73"/>
      <c r="C77" s="28" t="s">
        <v>87</v>
      </c>
      <c r="D77" s="28">
        <f t="shared" si="21"/>
        <v>39.36</v>
      </c>
      <c r="E77" s="28">
        <f t="shared" si="17"/>
        <v>78.72</v>
      </c>
      <c r="F77" s="28">
        <f t="shared" si="22"/>
        <v>118.08</v>
      </c>
      <c r="G77" s="28">
        <f t="shared" si="23"/>
        <v>157.44</v>
      </c>
      <c r="H77" s="28">
        <f t="shared" si="24"/>
        <v>196.8</v>
      </c>
      <c r="I77" s="28">
        <f t="shared" si="25"/>
        <v>236.16</v>
      </c>
      <c r="J77" s="28">
        <f t="shared" si="26"/>
        <v>275.52</v>
      </c>
      <c r="K77" s="28">
        <f t="shared" si="27"/>
        <v>314.88</v>
      </c>
      <c r="L77" s="28">
        <f t="shared" si="28"/>
        <v>354.24</v>
      </c>
      <c r="M77" s="28">
        <v>393.6</v>
      </c>
      <c r="N77" s="74"/>
    </row>
    <row r="78" spans="1:15" ht="15" customHeight="1" thickBot="1">
      <c r="A78" s="67" t="s">
        <v>88</v>
      </c>
      <c r="B78" s="68"/>
      <c r="C78" s="68"/>
      <c r="D78" s="32">
        <f>SUM(D72:D77)</f>
        <v>235.63000000000005</v>
      </c>
      <c r="E78" s="32">
        <f aca="true" t="shared" si="29" ref="E78:M78">SUM(E72:E77)</f>
        <v>471.2600000000001</v>
      </c>
      <c r="F78" s="32">
        <f t="shared" si="29"/>
        <v>706.8900000000001</v>
      </c>
      <c r="G78" s="32">
        <f t="shared" si="29"/>
        <v>942.5200000000002</v>
      </c>
      <c r="H78" s="32">
        <f t="shared" si="29"/>
        <v>1178.15</v>
      </c>
      <c r="I78" s="32">
        <f t="shared" si="29"/>
        <v>1413.7800000000002</v>
      </c>
      <c r="J78" s="32">
        <f t="shared" si="29"/>
        <v>1649.41</v>
      </c>
      <c r="K78" s="32">
        <f t="shared" si="29"/>
        <v>1885.0400000000004</v>
      </c>
      <c r="L78" s="32">
        <f t="shared" si="29"/>
        <v>2120.67</v>
      </c>
      <c r="M78" s="32">
        <f t="shared" si="29"/>
        <v>2356.3</v>
      </c>
      <c r="N78" s="34"/>
      <c r="O78" s="35"/>
    </row>
    <row r="79" spans="1:14" ht="14.25">
      <c r="A79" s="27">
        <f>A77+1</f>
        <v>54</v>
      </c>
      <c r="B79" s="69" t="s">
        <v>89</v>
      </c>
      <c r="C79" s="28">
        <v>17</v>
      </c>
      <c r="D79" s="28">
        <f>M79/10</f>
        <v>278.76</v>
      </c>
      <c r="E79" s="28">
        <f t="shared" si="17"/>
        <v>557.52</v>
      </c>
      <c r="F79" s="28">
        <f>D79*3</f>
        <v>836.28</v>
      </c>
      <c r="G79" s="28">
        <f>D79*4</f>
        <v>1115.04</v>
      </c>
      <c r="H79" s="28">
        <f>D79*5</f>
        <v>1393.8</v>
      </c>
      <c r="I79" s="28">
        <f>D79*6</f>
        <v>1672.56</v>
      </c>
      <c r="J79" s="28">
        <f>D79*7</f>
        <v>1951.32</v>
      </c>
      <c r="K79" s="28">
        <f>D79*8</f>
        <v>2230.08</v>
      </c>
      <c r="L79" s="28">
        <f>D79*9</f>
        <v>2508.84</v>
      </c>
      <c r="M79" s="28">
        <v>2787.6</v>
      </c>
      <c r="N79" s="70" t="s">
        <v>78</v>
      </c>
    </row>
    <row r="80" spans="1:14" ht="14.25">
      <c r="A80" s="27">
        <f t="shared" si="9"/>
        <v>55</v>
      </c>
      <c r="B80" s="69"/>
      <c r="C80" s="28">
        <v>19</v>
      </c>
      <c r="D80" s="28">
        <f>M80/10</f>
        <v>16.52</v>
      </c>
      <c r="E80" s="28">
        <f t="shared" si="17"/>
        <v>33.04</v>
      </c>
      <c r="F80" s="28">
        <f>D80*3</f>
        <v>49.56</v>
      </c>
      <c r="G80" s="28">
        <f>D80*4</f>
        <v>66.08</v>
      </c>
      <c r="H80" s="28">
        <f>D80*5</f>
        <v>82.6</v>
      </c>
      <c r="I80" s="28">
        <f>D80*6</f>
        <v>99.12</v>
      </c>
      <c r="J80" s="28">
        <f>D80*7</f>
        <v>115.64</v>
      </c>
      <c r="K80" s="28">
        <f>D80*8</f>
        <v>132.16</v>
      </c>
      <c r="L80" s="28">
        <f>D80*9</f>
        <v>148.68</v>
      </c>
      <c r="M80" s="28">
        <v>165.2</v>
      </c>
      <c r="N80" s="70"/>
    </row>
    <row r="81" spans="1:14" ht="15" thickBot="1">
      <c r="A81" s="27">
        <f t="shared" si="9"/>
        <v>56</v>
      </c>
      <c r="B81" s="69"/>
      <c r="C81" s="28">
        <v>37</v>
      </c>
      <c r="D81" s="28">
        <f>M81/10</f>
        <v>245.88000000000002</v>
      </c>
      <c r="E81" s="28">
        <f t="shared" si="17"/>
        <v>491.76000000000005</v>
      </c>
      <c r="F81" s="28">
        <f>D81*3</f>
        <v>737.6400000000001</v>
      </c>
      <c r="G81" s="28">
        <f>D81*4</f>
        <v>983.5200000000001</v>
      </c>
      <c r="H81" s="28">
        <f>D81*5</f>
        <v>1229.4</v>
      </c>
      <c r="I81" s="28">
        <f>D81*6</f>
        <v>1475.2800000000002</v>
      </c>
      <c r="J81" s="28">
        <f>D81*7</f>
        <v>1721.16</v>
      </c>
      <c r="K81" s="28">
        <f>D81*8</f>
        <v>1967.0400000000002</v>
      </c>
      <c r="L81" s="28">
        <f>D81*9</f>
        <v>2212.92</v>
      </c>
      <c r="M81" s="28">
        <v>2458.8</v>
      </c>
      <c r="N81" s="70"/>
    </row>
    <row r="82" spans="1:15" ht="15" customHeight="1" thickBot="1">
      <c r="A82" s="67" t="s">
        <v>90</v>
      </c>
      <c r="B82" s="68"/>
      <c r="C82" s="68"/>
      <c r="D82" s="32">
        <f>SUM(D79:D81)</f>
        <v>541.16</v>
      </c>
      <c r="E82" s="32">
        <f aca="true" t="shared" si="30" ref="E82:M82">SUM(E79:E81)</f>
        <v>1082.32</v>
      </c>
      <c r="F82" s="32">
        <f t="shared" si="30"/>
        <v>1623.48</v>
      </c>
      <c r="G82" s="32">
        <f t="shared" si="30"/>
        <v>2164.64</v>
      </c>
      <c r="H82" s="32">
        <f t="shared" si="30"/>
        <v>2705.8</v>
      </c>
      <c r="I82" s="32">
        <f t="shared" si="30"/>
        <v>3246.96</v>
      </c>
      <c r="J82" s="32">
        <f t="shared" si="30"/>
        <v>3788.12</v>
      </c>
      <c r="K82" s="32">
        <f t="shared" si="30"/>
        <v>4329.28</v>
      </c>
      <c r="L82" s="32">
        <f t="shared" si="30"/>
        <v>4870.4400000000005</v>
      </c>
      <c r="M82" s="32">
        <f t="shared" si="30"/>
        <v>5411.6</v>
      </c>
      <c r="N82" s="34"/>
      <c r="O82" s="35"/>
    </row>
    <row r="83" spans="1:15" ht="14.25">
      <c r="A83" s="71" t="s">
        <v>91</v>
      </c>
      <c r="B83" s="71"/>
      <c r="C83" s="71"/>
      <c r="D83" s="28">
        <f>D82+D78+D71+D67+D58+D54+D43+D36+D32+D26+D20</f>
        <v>3208.015</v>
      </c>
      <c r="E83" s="28">
        <f aca="true" t="shared" si="31" ref="E83:M83">E82+E78+E71+E67+E58+E54+E43+E36+E32+E26+E20</f>
        <v>6416.03</v>
      </c>
      <c r="F83" s="28">
        <f t="shared" si="31"/>
        <v>9624.045</v>
      </c>
      <c r="G83" s="28">
        <f t="shared" si="31"/>
        <v>12832.06</v>
      </c>
      <c r="H83" s="28">
        <f t="shared" si="31"/>
        <v>16040.074999999999</v>
      </c>
      <c r="I83" s="28">
        <f t="shared" si="31"/>
        <v>19248.09</v>
      </c>
      <c r="J83" s="28">
        <f t="shared" si="31"/>
        <v>22456.105</v>
      </c>
      <c r="K83" s="28">
        <f t="shared" si="31"/>
        <v>25664.12</v>
      </c>
      <c r="L83" s="28">
        <f t="shared" si="31"/>
        <v>28872.135000000002</v>
      </c>
      <c r="M83" s="28">
        <f t="shared" si="31"/>
        <v>32080.15</v>
      </c>
      <c r="N83" s="46"/>
      <c r="O83" s="29"/>
    </row>
    <row r="84" spans="1:15" ht="14.25">
      <c r="A84" s="17"/>
      <c r="B84" s="17"/>
      <c r="C84" s="17"/>
      <c r="D84" s="17"/>
      <c r="E84" s="17"/>
      <c r="F84" s="47"/>
      <c r="G84" s="17"/>
      <c r="H84" s="17"/>
      <c r="I84" s="17"/>
      <c r="J84" s="17"/>
      <c r="K84" s="17"/>
      <c r="L84" s="17"/>
      <c r="M84" s="17"/>
      <c r="N84" s="48"/>
      <c r="O84" s="49"/>
    </row>
    <row r="85" spans="1:15" ht="14.25">
      <c r="A85" s="17"/>
      <c r="B85" s="17"/>
      <c r="C85" s="17"/>
      <c r="D85" s="17"/>
      <c r="E85" s="17"/>
      <c r="F85" s="47"/>
      <c r="G85" s="17"/>
      <c r="H85" s="17"/>
      <c r="I85" s="17"/>
      <c r="J85" s="17"/>
      <c r="K85" s="17"/>
      <c r="L85" s="17"/>
      <c r="M85" s="17"/>
      <c r="N85" s="47"/>
      <c r="O85" s="50"/>
    </row>
    <row r="86" spans="1:15" ht="15">
      <c r="A86" s="51"/>
      <c r="B86" s="52"/>
      <c r="C86" s="51"/>
      <c r="D86" s="51"/>
      <c r="E86" s="51"/>
      <c r="F86" s="53"/>
      <c r="G86" s="51"/>
      <c r="H86" s="51"/>
      <c r="I86" s="54"/>
      <c r="J86" s="55"/>
      <c r="K86" s="17"/>
      <c r="L86" s="17"/>
      <c r="M86" s="17"/>
      <c r="N86" s="47"/>
      <c r="O86" s="18"/>
    </row>
    <row r="87" spans="1:18" ht="15">
      <c r="A87" s="56"/>
      <c r="B87" s="52"/>
      <c r="C87" s="56"/>
      <c r="D87" s="56"/>
      <c r="E87" s="56"/>
      <c r="F87" s="57"/>
      <c r="G87" s="58"/>
      <c r="H87" s="56"/>
      <c r="L87" s="59"/>
      <c r="M87" s="59"/>
      <c r="N87" s="60"/>
      <c r="O87" s="8"/>
      <c r="R87" s="61"/>
    </row>
    <row r="88" spans="1:15" ht="14.25">
      <c r="A88" s="62" t="s">
        <v>92</v>
      </c>
      <c r="B88" s="63"/>
      <c r="C88" s="63"/>
      <c r="D88" s="63"/>
      <c r="E88" s="63"/>
      <c r="F88" s="64"/>
      <c r="N88" s="19"/>
      <c r="O88" s="8"/>
    </row>
    <row r="89" spans="1:8" ht="15">
      <c r="A89" s="65"/>
      <c r="B89" s="65"/>
      <c r="C89" s="65"/>
      <c r="D89" s="65"/>
      <c r="E89" s="65"/>
      <c r="F89" s="58"/>
      <c r="G89" s="58"/>
      <c r="H89" s="56"/>
    </row>
    <row r="90" spans="1:8" ht="14.25">
      <c r="A90" s="62"/>
      <c r="B90" s="63"/>
      <c r="C90" s="63"/>
      <c r="D90" s="63"/>
      <c r="E90" s="63"/>
      <c r="F90" s="63"/>
      <c r="G90" s="63"/>
      <c r="H90" s="63"/>
    </row>
    <row r="91" spans="1:8" ht="15">
      <c r="A91" s="56"/>
      <c r="B91" s="52"/>
      <c r="C91" s="56"/>
      <c r="D91" s="56"/>
      <c r="E91" s="56"/>
      <c r="F91" s="58"/>
      <c r="G91" s="58"/>
      <c r="H91" s="56"/>
    </row>
    <row r="96" spans="1:2" ht="15" customHeight="1">
      <c r="A96" s="66" t="s">
        <v>93</v>
      </c>
      <c r="B96" s="66"/>
    </row>
    <row r="97" spans="1:2" ht="14.25">
      <c r="A97" s="66"/>
      <c r="B97" s="66"/>
    </row>
    <row r="102" spans="1:2" ht="15" customHeight="1">
      <c r="A102" s="66"/>
      <c r="B102" s="66"/>
    </row>
    <row r="103" spans="1:2" ht="14.25">
      <c r="A103" s="66"/>
      <c r="B103" s="66"/>
    </row>
  </sheetData>
  <sheetProtection/>
  <mergeCells count="50">
    <mergeCell ref="A13:A14"/>
    <mergeCell ref="B13:B14"/>
    <mergeCell ref="C13:C14"/>
    <mergeCell ref="D13:M13"/>
    <mergeCell ref="N13:N14"/>
    <mergeCell ref="K5:M5"/>
    <mergeCell ref="B8:N8"/>
    <mergeCell ref="B9:N9"/>
    <mergeCell ref="A10:N10"/>
    <mergeCell ref="B11:N11"/>
    <mergeCell ref="A36:C36"/>
    <mergeCell ref="A15:N15"/>
    <mergeCell ref="B16:B19"/>
    <mergeCell ref="N16:N17"/>
    <mergeCell ref="A20:C20"/>
    <mergeCell ref="B21:B25"/>
    <mergeCell ref="C21:C22"/>
    <mergeCell ref="C23:C24"/>
    <mergeCell ref="A26:C26"/>
    <mergeCell ref="B28:B31"/>
    <mergeCell ref="C30:C31"/>
    <mergeCell ref="A32:C32"/>
    <mergeCell ref="B33:B35"/>
    <mergeCell ref="A67:C67"/>
    <mergeCell ref="B37:B42"/>
    <mergeCell ref="N39:N40"/>
    <mergeCell ref="A43:C43"/>
    <mergeCell ref="B44:B53"/>
    <mergeCell ref="N44:N45"/>
    <mergeCell ref="N46:N48"/>
    <mergeCell ref="N49:N50"/>
    <mergeCell ref="A54:C54"/>
    <mergeCell ref="B55:B57"/>
    <mergeCell ref="A58:C58"/>
    <mergeCell ref="B59:B66"/>
    <mergeCell ref="N59:N66"/>
    <mergeCell ref="B68:B70"/>
    <mergeCell ref="N68:N70"/>
    <mergeCell ref="A71:C71"/>
    <mergeCell ref="B72:B77"/>
    <mergeCell ref="N72:N73"/>
    <mergeCell ref="N74:N75"/>
    <mergeCell ref="N76:N77"/>
    <mergeCell ref="A102:B103"/>
    <mergeCell ref="A78:C78"/>
    <mergeCell ref="B79:B81"/>
    <mergeCell ref="N79:N81"/>
    <mergeCell ref="A82:C82"/>
    <mergeCell ref="A83:C83"/>
    <mergeCell ref="A96:B9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2019-11-20T10:36:34Z</dcterms:created>
  <dcterms:modified xsi:type="dcterms:W3CDTF">2019-11-20T10:47:52Z</dcterms:modified>
  <cp:category/>
  <cp:version/>
  <cp:contentType/>
  <cp:contentStatus/>
</cp:coreProperties>
</file>